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1"/>
  </bookViews>
  <sheets>
    <sheet name="Input" sheetId="1" state="visible" r:id="rId3"/>
    <sheet name="ModelloAnalisi" sheetId="2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<sst xmlns="http://schemas.openxmlformats.org/spreadsheetml/2006/main" count="53" uniqueCount="49">
  <si>
    <t xml:space="preserve">Efficientamento energetico mediante realizzazione di un sistema di cogenerazione</t>
  </si>
  <si>
    <t xml:space="preserve">Importi in Euro</t>
  </si>
  <si>
    <t xml:space="preserve">Consumi termici storici annui</t>
  </si>
  <si>
    <t xml:space="preserve">Consumi elettrici storici annui</t>
  </si>
  <si>
    <t xml:space="preserve">Fabbisogno termico storico annuo</t>
  </si>
  <si>
    <t xml:space="preserve">KWht</t>
  </si>
  <si>
    <t xml:space="preserve">Fabbisogno elettrico storico annuo</t>
  </si>
  <si>
    <t xml:space="preserve">KWhe</t>
  </si>
  <si>
    <t xml:space="preserve">Investimento previsto per la realizzazione di un impianto di trigenerazione</t>
  </si>
  <si>
    <t xml:space="preserve">Numero di CB annui ottenibili</t>
  </si>
  <si>
    <t xml:space="preserve">Energia termica prodotta dall'impianto inverno</t>
  </si>
  <si>
    <t xml:space="preserve">Energia elettrica autoprodotta dall'impianto nell'anno</t>
  </si>
  <si>
    <t xml:space="preserve">Quantità di gas annua per alimentare l'impianto</t>
  </si>
  <si>
    <t xml:space="preserve">Smc anno</t>
  </si>
  <si>
    <t xml:space="preserve">Costo di manutenzione annuo dell'impianto</t>
  </si>
  <si>
    <t xml:space="preserve">Euro</t>
  </si>
  <si>
    <t xml:space="preserve">1) Quale è il pay back period (PBP) dell'investimento?</t>
  </si>
  <si>
    <t xml:space="preserve">2) E' conveniente realizzare l'impianto?</t>
  </si>
  <si>
    <t xml:space="preserve">3) Redigere il cash flow del progetto</t>
  </si>
  <si>
    <t xml:space="preserve">4) Quale è il prezzo del gas oltre il quale non conviene più l'investimento nell'impianto?</t>
  </si>
  <si>
    <t xml:space="preserve">Prezzo di mercato del gas</t>
  </si>
  <si>
    <t xml:space="preserve">Euro Smc</t>
  </si>
  <si>
    <t xml:space="preserve">Prezzo di mercato energia termica</t>
  </si>
  <si>
    <t xml:space="preserve">Euro al KWht</t>
  </si>
  <si>
    <t xml:space="preserve">Prezzo di mercato energia elettrica</t>
  </si>
  <si>
    <t xml:space="preserve">Euro al KWhe</t>
  </si>
  <si>
    <t xml:space="preserve">Prezzo di mercato CB</t>
  </si>
  <si>
    <t xml:space="preserve">Euro per CB</t>
  </si>
  <si>
    <t xml:space="preserve">Spesa storica energia annua</t>
  </si>
  <si>
    <t xml:space="preserve">Spesa futura</t>
  </si>
  <si>
    <t xml:space="preserve">Energia per alimentare l'impianto</t>
  </si>
  <si>
    <t xml:space="preserve">Manutenzione annua impianto</t>
  </si>
  <si>
    <t xml:space="preserve">Costo energia termica non prodotta da impianto</t>
  </si>
  <si>
    <t xml:space="preserve">Costo energia elettrica non prodotta da impianto</t>
  </si>
  <si>
    <t xml:space="preserve">Investimento in efficientamento energetico</t>
  </si>
  <si>
    <t xml:space="preserve">Risparmio energetico termico ed elettrico annuo</t>
  </si>
  <si>
    <t xml:space="preserve">Ricavi da CB annuo</t>
  </si>
  <si>
    <t xml:space="preserve">PBP</t>
  </si>
  <si>
    <t xml:space="preserve">Cash flow</t>
  </si>
  <si>
    <t xml:space="preserve">Anno 1</t>
  </si>
  <si>
    <t xml:space="preserve">Anno 2</t>
  </si>
  <si>
    <t xml:space="preserve">Anno 3</t>
  </si>
  <si>
    <t xml:space="preserve">Anno 4</t>
  </si>
  <si>
    <t xml:space="preserve">Anno 5</t>
  </si>
  <si>
    <t xml:space="preserve">Anno 6</t>
  </si>
  <si>
    <t xml:space="preserve">Totale entrate</t>
  </si>
  <si>
    <t xml:space="preserve">Investimento iniziale</t>
  </si>
  <si>
    <t xml:space="preserve">Totale uscite</t>
  </si>
  <si>
    <t xml:space="preserve">Free cash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</si>
</sst>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_-* #,##0.00\ _€_-;\-* #,##0.00\ _€_-;_-* \-??\ _€_-;_-@_-"/>
    <numFmt numFmtId="166" formatCode="_-* #,##0\ _€_-;\-* #,##0\ _€_-;_-* \-??\ _€_-;_-@_-"/>
    <numFmt numFmtId="167" formatCode="_-* #,##0.000\ _€_-;\-* #,##0.000\ _€_-;_-* \-??\ _€_-;_-@_-"/>
    <numFmt numFmtId="168" formatCode="0%"/>
  </numFmts>
  <fonts count="12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theme="1"/>
      <name val="Calibri"/>
      <family val="2"/>
      <charset val="1"/>
    </font>
    <font>
      <sz val="9"/>
      <name val="Calibri"/>
      <family val="2"/>
      <charset val="1"/>
    </font>
    <font>
      <i val="true"/>
      <sz val="11"/>
      <color theme="1"/>
      <name val="Calibri"/>
      <family val="2"/>
      <charset val="1"/>
    </font>
    <font>
      <i val="true"/>
      <sz val="11"/>
      <color rgb="FFC00000"/>
      <name val="Calibri"/>
      <family val="2"/>
      <charset val="1"/>
    </font>
    <font>
      <i val="true"/>
      <sz val="9"/>
      <color theme="1"/>
      <name val="Calibri"/>
      <family val="2"/>
      <charset val="1"/>
    </font>
    <font>
      <b val="true"/>
      <i val="true"/>
      <sz val="11"/>
      <color theme="1"/>
      <name val="Calibri"/>
      <family val="2"/>
      <charset val="1"/>
    </font>
    <font>
      <b val="true"/>
      <sz val="11"/>
      <color rgb="FFC00000"/>
      <name val="Calibri"/>
      <family val="2"/>
      <charset val="1"/>
    </font>
    <font>
      <sz val="11"/>
      <color rgb="FFC00000"/>
      <name val="Calibri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FFC000"/>
        <bgColor rgb="FFFF9900"/>
      </patternFill>
    </fill>
    <fill>
      <patternFill patternType="solid">
        <fgColor theme="7" tint="0.7999"/>
        <bgColor rgb="FFE2F0D9"/>
      </patternFill>
    </fill>
    <fill>
      <patternFill patternType="solid">
        <fgColor theme="8" tint="0.5999"/>
        <bgColor rgb="FFADB9CA"/>
      </patternFill>
    </fill>
    <fill>
      <patternFill patternType="solid">
        <fgColor theme="5" tint="0.3999"/>
        <bgColor rgb="FFFF99CC"/>
      </patternFill>
    </fill>
    <fill>
      <patternFill patternType="solid">
        <fgColor theme="9" tint="0.7999"/>
        <bgColor rgb="FFFFF2CC"/>
      </patternFill>
    </fill>
    <fill>
      <patternFill patternType="solid">
        <fgColor theme="3" tint="0.5999"/>
        <bgColor rgb="FFB4C7E7"/>
      </patternFill>
    </fill>
    <fill>
      <patternFill patternType="solid">
        <fgColor rgb="FF00B0F0"/>
        <bgColor rgb="FF33CCCC"/>
      </patternFill>
    </fill>
    <fill>
      <patternFill patternType="solid">
        <fgColor rgb="FF92D050"/>
        <bgColor rgb="FFADB9CA"/>
      </patternFill>
    </fill>
  </fills>
  <borders count="6">
    <border diagonalUp="false" diagonalDown="false">
      <left/>
      <right/>
      <top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8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3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5" fillId="3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0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4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4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4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5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8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9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C0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ADB9CA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B4C7E7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E2F0D9"/>
      <rgbColor rgb="FFFFFF99"/>
      <rgbColor rgb="FF99CCFF"/>
      <rgbColor rgb="FFFF99CC"/>
      <rgbColor rgb="FFCC99FF"/>
      <rgbColor rgb="FFF4B183"/>
      <rgbColor rgb="FF3366FF"/>
      <rgbColor rgb="FF33CCCC"/>
      <rgbColor rgb="FF92D05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23"/>
  <sheetViews>
    <sheetView showFormulas="false" showGridLines="true" showRowColHeaders="true" showZeros="true" rightToLeft="false" tabSelected="false" showOutlineSymbols="true" defaultGridColor="true" view="normal" topLeftCell="A1" colorId="64" zoomScale="130" zoomScaleNormal="130" zoomScalePageLayoutView="100" workbookViewId="0">
      <selection pane="topLeft" activeCell="B14" activeCellId="0" sqref="B14"/>
    </sheetView>
  </sheetViews>
  <sheetFormatPr defaultColWidth="8.54296875" defaultRowHeight="15" customHeight="true" zeroHeight="false" outlineLevelRow="0" outlineLevelCol="0"/>
  <cols>
    <col collapsed="false" customWidth="true" hidden="false" outlineLevel="0" max="1" min="1" style="0" width="74.15"/>
    <col collapsed="false" customWidth="true" hidden="false" outlineLevel="0" max="2" min="2" style="1" width="15.71"/>
    <col collapsed="false" customWidth="true" hidden="false" outlineLevel="0" max="3" min="3" style="2" width="9.14"/>
  </cols>
  <sheetData>
    <row r="1" customFormat="false" ht="15" hidden="false" customHeight="false" outlineLevel="0" collapsed="false">
      <c r="A1" s="3" t="s">
        <v>0</v>
      </c>
      <c r="B1" s="4" t="s">
        <v>1</v>
      </c>
    </row>
    <row r="3" customFormat="false" ht="15" hidden="false" customHeight="false" outlineLevel="0" collapsed="false">
      <c r="A3" s="0" t="s">
        <v>2</v>
      </c>
      <c r="B3" s="5" t="n">
        <v>900000</v>
      </c>
    </row>
    <row r="4" customFormat="false" ht="15" hidden="false" customHeight="false" outlineLevel="0" collapsed="false">
      <c r="A4" s="0" t="s">
        <v>3</v>
      </c>
      <c r="B4" s="1" t="n">
        <v>600000</v>
      </c>
    </row>
    <row r="5" customFormat="false" ht="15" hidden="false" customHeight="false" outlineLevel="0" collapsed="false">
      <c r="B5" s="6" t="n">
        <f aca="false">SUM(B3:B4)</f>
        <v>1500000</v>
      </c>
    </row>
    <row r="7" customFormat="false" ht="15" hidden="false" customHeight="false" outlineLevel="0" collapsed="false">
      <c r="A7" s="0" t="s">
        <v>4</v>
      </c>
      <c r="B7" s="1" t="n">
        <v>850000</v>
      </c>
      <c r="C7" s="2" t="s">
        <v>5</v>
      </c>
    </row>
    <row r="8" customFormat="false" ht="15" hidden="false" customHeight="false" outlineLevel="0" collapsed="false">
      <c r="A8" s="0" t="s">
        <v>6</v>
      </c>
      <c r="B8" s="1" t="n">
        <v>1200000</v>
      </c>
      <c r="C8" s="2" t="s">
        <v>7</v>
      </c>
    </row>
    <row r="10" customFormat="false" ht="15" hidden="false" customHeight="false" outlineLevel="0" collapsed="false">
      <c r="A10" s="0" t="s">
        <v>8</v>
      </c>
      <c r="B10" s="1" t="n">
        <v>1300000</v>
      </c>
    </row>
    <row r="11" customFormat="false" ht="15" hidden="false" customHeight="false" outlineLevel="0" collapsed="false">
      <c r="A11" s="7" t="s">
        <v>9</v>
      </c>
      <c r="B11" s="8" t="n">
        <v>45</v>
      </c>
    </row>
    <row r="12" customFormat="false" ht="15" hidden="false" customHeight="false" outlineLevel="0" collapsed="false">
      <c r="A12" s="7" t="s">
        <v>10</v>
      </c>
      <c r="B12" s="8" t="n">
        <v>600000</v>
      </c>
      <c r="C12" s="2" t="s">
        <v>5</v>
      </c>
    </row>
    <row r="13" customFormat="false" ht="15" hidden="false" customHeight="false" outlineLevel="0" collapsed="false">
      <c r="A13" s="7" t="s">
        <v>11</v>
      </c>
      <c r="B13" s="8" t="n">
        <v>700000</v>
      </c>
      <c r="C13" s="2" t="s">
        <v>7</v>
      </c>
    </row>
    <row r="14" customFormat="false" ht="15" hidden="false" customHeight="false" outlineLevel="0" collapsed="false">
      <c r="A14" s="9" t="s">
        <v>12</v>
      </c>
      <c r="B14" s="8" t="n">
        <v>810000</v>
      </c>
      <c r="C14" s="2" t="s">
        <v>13</v>
      </c>
    </row>
    <row r="15" customFormat="false" ht="15" hidden="false" customHeight="false" outlineLevel="0" collapsed="false">
      <c r="A15" s="9" t="s">
        <v>14</v>
      </c>
      <c r="B15" s="8" t="n">
        <v>80000</v>
      </c>
      <c r="C15" s="2" t="s">
        <v>15</v>
      </c>
    </row>
    <row r="16" customFormat="false" ht="15" hidden="false" customHeight="false" outlineLevel="0" collapsed="false">
      <c r="A16" s="9"/>
      <c r="B16" s="8"/>
    </row>
    <row r="17" customFormat="false" ht="15" hidden="false" customHeight="false" outlineLevel="0" collapsed="false">
      <c r="A17" s="9"/>
      <c r="B17" s="8"/>
    </row>
    <row r="18" customFormat="false" ht="15" hidden="false" customHeight="false" outlineLevel="0" collapsed="false">
      <c r="A18" s="9"/>
      <c r="B18" s="8"/>
    </row>
    <row r="19" customFormat="false" ht="15" hidden="false" customHeight="false" outlineLevel="0" collapsed="false">
      <c r="A19" s="10"/>
    </row>
    <row r="20" customFormat="false" ht="15" hidden="false" customHeight="false" outlineLevel="0" collapsed="false">
      <c r="A20" s="0" t="s">
        <v>16</v>
      </c>
    </row>
    <row r="21" customFormat="false" ht="15" hidden="false" customHeight="false" outlineLevel="0" collapsed="false">
      <c r="A21" s="0" t="s">
        <v>17</v>
      </c>
    </row>
    <row r="22" customFormat="false" ht="15" hidden="false" customHeight="false" outlineLevel="0" collapsed="false">
      <c r="A22" s="0" t="s">
        <v>18</v>
      </c>
    </row>
    <row r="23" customFormat="false" ht="15" hidden="false" customHeight="false" outlineLevel="0" collapsed="false">
      <c r="A23" s="0" t="s">
        <v>19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I30"/>
  <sheetViews>
    <sheetView showFormulas="false" showGridLines="true" showRowColHeaders="true" showZeros="true" rightToLeft="false" tabSelected="true" showOutlineSymbols="true" defaultGridColor="true" view="normal" topLeftCell="A1" colorId="64" zoomScale="115" zoomScaleNormal="115" zoomScalePageLayoutView="100" workbookViewId="0">
      <selection pane="topLeft" activeCell="C22" activeCellId="0" sqref="C22"/>
    </sheetView>
  </sheetViews>
  <sheetFormatPr defaultColWidth="8.54296875" defaultRowHeight="15" customHeight="true" zeroHeight="false" outlineLevelRow="0" outlineLevelCol="0"/>
  <cols>
    <col collapsed="false" customWidth="true" hidden="false" outlineLevel="0" max="2" min="2" style="0" width="48.57"/>
    <col collapsed="false" customWidth="true" hidden="false" outlineLevel="0" max="3" min="3" style="1" width="12.86"/>
    <col collapsed="false" customWidth="true" hidden="false" outlineLevel="0" max="6" min="4" style="0" width="12.86"/>
    <col collapsed="false" customWidth="true" hidden="false" outlineLevel="0" max="7" min="7" style="0" width="11.43"/>
    <col collapsed="false" customWidth="true" hidden="false" outlineLevel="0" max="9" min="8" style="0" width="11.14"/>
  </cols>
  <sheetData>
    <row r="2" customFormat="false" ht="15" hidden="false" customHeight="false" outlineLevel="0" collapsed="false">
      <c r="B2" s="11" t="s">
        <v>20</v>
      </c>
      <c r="C2" s="12" t="n">
        <v>1.049</v>
      </c>
      <c r="D2" s="0" t="s">
        <v>21</v>
      </c>
    </row>
    <row r="3" customFormat="false" ht="15" hidden="false" customHeight="false" outlineLevel="0" collapsed="false">
      <c r="B3" s="11" t="s">
        <v>22</v>
      </c>
      <c r="C3" s="13" t="n">
        <v>0.055</v>
      </c>
      <c r="D3" s="0" t="s">
        <v>23</v>
      </c>
    </row>
    <row r="4" customFormat="false" ht="15" hidden="false" customHeight="false" outlineLevel="0" collapsed="false">
      <c r="B4" s="11" t="s">
        <v>24</v>
      </c>
      <c r="C4" s="14" t="n">
        <v>0.501</v>
      </c>
      <c r="D4" s="0" t="s">
        <v>25</v>
      </c>
    </row>
    <row r="5" customFormat="false" ht="15" hidden="false" customHeight="false" outlineLevel="0" collapsed="false">
      <c r="B5" s="11" t="s">
        <v>26</v>
      </c>
      <c r="C5" s="15" t="n">
        <v>250</v>
      </c>
      <c r="D5" s="0" t="s">
        <v>27</v>
      </c>
    </row>
    <row r="6" customFormat="false" ht="15" hidden="false" customHeight="false" outlineLevel="0" collapsed="false">
      <c r="B6" s="16"/>
    </row>
    <row r="7" customFormat="false" ht="15" hidden="false" customHeight="false" outlineLevel="0" collapsed="false">
      <c r="B7" s="17" t="s">
        <v>28</v>
      </c>
      <c r="C7" s="1" t="n">
        <f aca="false">Input!B5</f>
        <v>1500000</v>
      </c>
    </row>
    <row r="8" customFormat="false" ht="15" hidden="false" customHeight="false" outlineLevel="0" collapsed="false">
      <c r="B8" s="18"/>
    </row>
    <row r="9" customFormat="false" ht="15" hidden="false" customHeight="false" outlineLevel="0" collapsed="false">
      <c r="B9" s="19" t="s">
        <v>29</v>
      </c>
    </row>
    <row r="10" customFormat="false" ht="15" hidden="false" customHeight="false" outlineLevel="0" collapsed="false">
      <c r="B10" s="0" t="s">
        <v>30</v>
      </c>
      <c r="C10" s="1" t="n">
        <f aca="false">C2*Input!B14</f>
        <v>849690</v>
      </c>
    </row>
    <row r="11" customFormat="false" ht="15" hidden="false" customHeight="false" outlineLevel="0" collapsed="false">
      <c r="B11" s="0" t="s">
        <v>31</v>
      </c>
      <c r="C11" s="1" t="n">
        <f aca="false">Input!B15</f>
        <v>80000</v>
      </c>
    </row>
    <row r="12" customFormat="false" ht="15" hidden="false" customHeight="false" outlineLevel="0" collapsed="false">
      <c r="B12" s="0" t="s">
        <v>32</v>
      </c>
      <c r="C12" s="1" t="n">
        <f aca="false">(Input!B7-Input!B12)*C3</f>
        <v>13750</v>
      </c>
    </row>
    <row r="13" customFormat="false" ht="15" hidden="false" customHeight="false" outlineLevel="0" collapsed="false">
      <c r="B13" s="0" t="s">
        <v>33</v>
      </c>
      <c r="C13" s="1" t="n">
        <f aca="false">(Input!B8-Input!B13)*ModelloAnalisi!C4</f>
        <v>250500</v>
      </c>
    </row>
    <row r="14" customFormat="false" ht="15" hidden="false" customHeight="false" outlineLevel="0" collapsed="false">
      <c r="C14" s="6" t="n">
        <f aca="false">SUM(C10:C13)</f>
        <v>1193940</v>
      </c>
    </row>
    <row r="16" customFormat="false" ht="15" hidden="false" customHeight="false" outlineLevel="0" collapsed="false">
      <c r="B16" s="20" t="s">
        <v>34</v>
      </c>
      <c r="C16" s="21" t="n">
        <f aca="false">Input!B10</f>
        <v>1300000</v>
      </c>
    </row>
    <row r="17" customFormat="false" ht="15" hidden="false" customHeight="false" outlineLevel="0" collapsed="false">
      <c r="B17" s="20"/>
    </row>
    <row r="18" customFormat="false" ht="15" hidden="false" customHeight="false" outlineLevel="0" collapsed="false">
      <c r="B18" s="0" t="s">
        <v>35</v>
      </c>
      <c r="C18" s="22" t="n">
        <f aca="false">C7-C14</f>
        <v>306060</v>
      </c>
    </row>
    <row r="19" customFormat="false" ht="15" hidden="false" customHeight="false" outlineLevel="0" collapsed="false">
      <c r="B19" s="0" t="s">
        <v>36</v>
      </c>
      <c r="C19" s="1" t="n">
        <f aca="false">C5*Input!B11</f>
        <v>11250</v>
      </c>
    </row>
    <row r="20" customFormat="false" ht="15" hidden="false" customHeight="false" outlineLevel="0" collapsed="false">
      <c r="C20" s="6" t="n">
        <f aca="false">SUM(C18:C19)</f>
        <v>317310</v>
      </c>
    </row>
    <row r="22" customFormat="false" ht="15" hidden="false" customHeight="false" outlineLevel="0" collapsed="false">
      <c r="B22" s="23" t="s">
        <v>37</v>
      </c>
      <c r="C22" s="24" t="n">
        <f aca="false">C16/C20</f>
        <v>4.09693990104314</v>
      </c>
    </row>
    <row r="23" s="20" customFormat="true" ht="15" hidden="false" customHeight="false" outlineLevel="0" collapsed="false">
      <c r="B23" s="25"/>
      <c r="C23" s="1"/>
      <c r="D23" s="26"/>
      <c r="E23" s="27"/>
    </row>
    <row r="24" s="20" customFormat="true" ht="15" hidden="false" customHeight="false" outlineLevel="0" collapsed="false">
      <c r="B24" s="28" t="s">
        <v>38</v>
      </c>
      <c r="C24" s="29" t="s">
        <v>39</v>
      </c>
      <c r="D24" s="30" t="s">
        <v>40</v>
      </c>
      <c r="E24" s="30" t="s">
        <v>41</v>
      </c>
      <c r="F24" s="30" t="s">
        <v>42</v>
      </c>
      <c r="G24" s="30" t="s">
        <v>43</v>
      </c>
      <c r="H24" s="30" t="s">
        <v>44</v>
      </c>
    </row>
    <row r="25" s="20" customFormat="true" ht="15" hidden="false" customHeight="false" outlineLevel="0" collapsed="false">
      <c r="B25" s="20" t="s">
        <v>35</v>
      </c>
      <c r="C25" s="31"/>
      <c r="D25" s="32" t="n">
        <f aca="false">C18</f>
        <v>306060</v>
      </c>
      <c r="E25" s="32" t="n">
        <f aca="false">D25</f>
        <v>306060</v>
      </c>
      <c r="F25" s="32" t="n">
        <f aca="false">E25</f>
        <v>306060</v>
      </c>
      <c r="G25" s="32" t="n">
        <f aca="false">F25</f>
        <v>306060</v>
      </c>
      <c r="H25" s="32" t="n">
        <f aca="false">G25</f>
        <v>306060</v>
      </c>
    </row>
    <row r="26" s="20" customFormat="true" ht="15" hidden="false" customHeight="false" outlineLevel="0" collapsed="false">
      <c r="B26" s="20" t="s">
        <v>36</v>
      </c>
      <c r="C26" s="31"/>
      <c r="D26" s="32" t="n">
        <f aca="false">C19</f>
        <v>11250</v>
      </c>
      <c r="E26" s="32" t="n">
        <f aca="false">D26</f>
        <v>11250</v>
      </c>
      <c r="F26" s="32" t="n">
        <f aca="false">E26</f>
        <v>11250</v>
      </c>
      <c r="G26" s="32" t="n">
        <f aca="false">F26</f>
        <v>11250</v>
      </c>
      <c r="H26" s="32" t="n">
        <f aca="false">G26</f>
        <v>11250</v>
      </c>
    </row>
    <row r="27" s="20" customFormat="true" ht="15" hidden="false" customHeight="false" outlineLevel="0" collapsed="false">
      <c r="B27" s="33" t="s">
        <v>45</v>
      </c>
      <c r="C27" s="34" t="n">
        <f aca="false">SUM(C25:C26)</f>
        <v>0</v>
      </c>
      <c r="D27" s="34" t="n">
        <f aca="false">SUM(D25:D26)</f>
        <v>317310</v>
      </c>
      <c r="E27" s="34" t="n">
        <f aca="false">SUM(E25:E26)</f>
        <v>317310</v>
      </c>
      <c r="F27" s="34" t="n">
        <f aca="false">SUM(F25:F26)</f>
        <v>317310</v>
      </c>
      <c r="G27" s="34" t="n">
        <f aca="false">SUM(G25:G26)</f>
        <v>317310</v>
      </c>
      <c r="H27" s="34" t="n">
        <f aca="false">SUM(H25:H26)</f>
        <v>317310</v>
      </c>
    </row>
    <row r="28" customFormat="false" ht="15" hidden="false" customHeight="false" outlineLevel="0" collapsed="false">
      <c r="B28" s="0" t="s">
        <v>46</v>
      </c>
      <c r="C28" s="1" t="n">
        <f aca="false">C16</f>
        <v>1300000</v>
      </c>
      <c r="D28" s="35"/>
      <c r="E28" s="35"/>
    </row>
    <row r="29" customFormat="false" ht="15" hidden="false" customHeight="false" outlineLevel="0" collapsed="false">
      <c r="B29" s="33" t="s">
        <v>47</v>
      </c>
      <c r="C29" s="6" t="n">
        <f aca="false">SUM(C28)</f>
        <v>1300000</v>
      </c>
      <c r="D29" s="6" t="n">
        <f aca="false">SUM(D28)</f>
        <v>0</v>
      </c>
      <c r="E29" s="6" t="n">
        <f aca="false">SUM(E28)</f>
        <v>0</v>
      </c>
      <c r="F29" s="6" t="n">
        <f aca="false">SUM(F28)</f>
        <v>0</v>
      </c>
      <c r="G29" s="6" t="n">
        <f aca="false">SUM(G28)</f>
        <v>0</v>
      </c>
      <c r="H29" s="6" t="n">
        <f aca="false">SUM(H28)</f>
        <v>0</v>
      </c>
    </row>
    <row r="30" customFormat="false" ht="15" hidden="false" customHeight="false" outlineLevel="0" collapsed="false">
      <c r="B30" s="36" t="s">
        <v>48</v>
      </c>
      <c r="C30" s="37" t="n">
        <f aca="false">C27-C29</f>
        <v>-1300000</v>
      </c>
      <c r="D30" s="37" t="n">
        <f aca="false">D27-D29</f>
        <v>317310</v>
      </c>
      <c r="E30" s="37" t="n">
        <f aca="false">E27-E29</f>
        <v>317310</v>
      </c>
      <c r="F30" s="37" t="n">
        <f aca="false">F27-F29</f>
        <v>317310</v>
      </c>
      <c r="G30" s="37" t="n">
        <f aca="false">G27-G29</f>
        <v>317310</v>
      </c>
      <c r="H30" s="37" t="n">
        <f aca="false">H27-H29</f>
        <v>317310</v>
      </c>
      <c r="I30" s="38" t="n">
        <f aca="false">SUM(C30:H30)</f>
        <v>286550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LibreOffice/25.2.6.2$Windows_X86_64 LibreOffice_project/729c5bfe710f5eb71ed3bbde9e06a6065e9c6c5d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2021-11-18T11:09:57Z</dcterms:created>
  <dc:creator>LUA</dc:creator>
  <dc:description/>
  <dc:language>it-IT</dc:language>
  <cp:lastModifiedBy/>
  <dcterms:modified xsi:type="dcterms:W3CDTF">2025-10-30T19:15:04Z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