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2015-2016\"/>
    </mc:Choice>
  </mc:AlternateContent>
  <bookViews>
    <workbookView xWindow="120" yWindow="120" windowWidth="6132" windowHeight="5940" activeTab="4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externalReferences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B24" i="5" l="1"/>
  <c r="B21" i="5"/>
  <c r="E6" i="5"/>
  <c r="E7" i="5" s="1"/>
  <c r="D6" i="5"/>
  <c r="B33" i="5" s="1"/>
  <c r="B103" i="4"/>
  <c r="B98" i="4"/>
  <c r="C97" i="4"/>
  <c r="C96" i="4"/>
  <c r="C95" i="4"/>
  <c r="C94" i="4"/>
  <c r="C98" i="4" s="1"/>
  <c r="B68" i="4"/>
  <c r="D67" i="4"/>
  <c r="D66" i="4"/>
  <c r="D65" i="4"/>
  <c r="C64" i="4"/>
  <c r="D64" i="4" s="1"/>
  <c r="H37" i="4"/>
  <c r="E36" i="4"/>
  <c r="B35" i="4"/>
  <c r="D30" i="3"/>
  <c r="A30" i="3"/>
  <c r="B20" i="3"/>
  <c r="B21" i="3" s="1"/>
  <c r="P23" i="2"/>
  <c r="M23" i="2"/>
  <c r="M24" i="2" s="1"/>
  <c r="J23" i="2"/>
  <c r="G23" i="2"/>
  <c r="G24" i="2" s="1"/>
  <c r="D23" i="2"/>
  <c r="P15" i="2"/>
  <c r="M15" i="2"/>
  <c r="J15" i="2"/>
  <c r="G15" i="2"/>
  <c r="D15" i="2"/>
  <c r="D16" i="2" s="1"/>
  <c r="P13" i="2"/>
  <c r="P14" i="2" s="1"/>
  <c r="M13" i="2"/>
  <c r="M14" i="2" s="1"/>
  <c r="J13" i="2"/>
  <c r="J14" i="2" s="1"/>
  <c r="G13" i="2"/>
  <c r="G14" i="2" s="1"/>
  <c r="D13" i="2"/>
  <c r="D14" i="2" s="1"/>
  <c r="Q6" i="2"/>
  <c r="H21" i="1"/>
  <c r="A21" i="1"/>
  <c r="K20" i="1"/>
  <c r="D20" i="1"/>
  <c r="K19" i="1"/>
  <c r="D19" i="1"/>
  <c r="K18" i="1"/>
  <c r="D18" i="1"/>
  <c r="K17" i="1"/>
  <c r="D17" i="1"/>
  <c r="K16" i="1"/>
  <c r="I16" i="1"/>
  <c r="I17" i="1" s="1"/>
  <c r="D16" i="1"/>
  <c r="D21" i="1" s="1"/>
  <c r="C16" i="1"/>
  <c r="B16" i="1"/>
  <c r="B17" i="1" s="1"/>
  <c r="J16" i="1" l="1"/>
  <c r="L16" i="1" s="1"/>
  <c r="G16" i="2"/>
  <c r="K21" i="1"/>
  <c r="E16" i="1"/>
  <c r="E8" i="5"/>
  <c r="C34" i="5"/>
  <c r="D7" i="5"/>
  <c r="B27" i="5" s="1"/>
  <c r="C33" i="5"/>
  <c r="D94" i="4"/>
  <c r="D95" i="4" s="1"/>
  <c r="D96" i="4" s="1"/>
  <c r="D97" i="4" s="1"/>
  <c r="B22" i="3"/>
  <c r="C21" i="3"/>
  <c r="E21" i="3" s="1"/>
  <c r="C20" i="3"/>
  <c r="E20" i="3" s="1"/>
  <c r="J16" i="2"/>
  <c r="M16" i="2" s="1"/>
  <c r="P16" i="2" s="1"/>
  <c r="S15" i="2"/>
  <c r="D24" i="2"/>
  <c r="J24" i="2"/>
  <c r="P24" i="2"/>
  <c r="I18" i="1"/>
  <c r="J17" i="1"/>
  <c r="L17" i="1" s="1"/>
  <c r="B18" i="1"/>
  <c r="C17" i="1"/>
  <c r="E17" i="1" s="1"/>
  <c r="B34" i="5" l="1"/>
  <c r="D8" i="5"/>
  <c r="E9" i="5"/>
  <c r="C36" i="5" s="1"/>
  <c r="C35" i="5"/>
  <c r="B23" i="3"/>
  <c r="C22" i="3"/>
  <c r="E22" i="3" s="1"/>
  <c r="D29" i="2"/>
  <c r="D19" i="2"/>
  <c r="I19" i="1"/>
  <c r="J18" i="1"/>
  <c r="L18" i="1" s="1"/>
  <c r="B19" i="1"/>
  <c r="C18" i="1"/>
  <c r="E18" i="1" s="1"/>
  <c r="B35" i="5" l="1"/>
  <c r="D9" i="5"/>
  <c r="B36" i="5" s="1"/>
  <c r="B24" i="3"/>
  <c r="C23" i="3"/>
  <c r="E23" i="3" s="1"/>
  <c r="J25" i="2"/>
  <c r="J26" i="2" s="1"/>
  <c r="J27" i="2" s="1"/>
  <c r="G25" i="2"/>
  <c r="G26" i="2" s="1"/>
  <c r="G27" i="2" s="1"/>
  <c r="D25" i="2"/>
  <c r="D26" i="2" s="1"/>
  <c r="D27" i="2" s="1"/>
  <c r="P25" i="2"/>
  <c r="P26" i="2" s="1"/>
  <c r="P27" i="2" s="1"/>
  <c r="M25" i="2"/>
  <c r="M26" i="2" s="1"/>
  <c r="M27" i="2" s="1"/>
  <c r="B20" i="1"/>
  <c r="C20" i="1" s="1"/>
  <c r="C19" i="1"/>
  <c r="E19" i="1" s="1"/>
  <c r="E21" i="1" s="1"/>
  <c r="C23" i="1" s="1"/>
  <c r="I20" i="1"/>
  <c r="J20" i="1" s="1"/>
  <c r="J19" i="1"/>
  <c r="L19" i="1" s="1"/>
  <c r="L21" i="1" s="1"/>
  <c r="L23" i="1" s="1"/>
  <c r="B25" i="3" l="1"/>
  <c r="C24" i="3"/>
  <c r="E24" i="3" s="1"/>
  <c r="S27" i="2"/>
  <c r="D31" i="2" s="1"/>
  <c r="B26" i="3" l="1"/>
  <c r="C25" i="3"/>
  <c r="E25" i="3" s="1"/>
  <c r="B27" i="3" l="1"/>
  <c r="C26" i="3"/>
  <c r="E26" i="3" s="1"/>
  <c r="B28" i="3" l="1"/>
  <c r="C27" i="3"/>
  <c r="E27" i="3" s="1"/>
  <c r="B29" i="3" l="1"/>
  <c r="C29" i="3" s="1"/>
  <c r="E29" i="3" s="1"/>
  <c r="C28" i="3"/>
  <c r="E28" i="3" s="1"/>
  <c r="E30" i="3" l="1"/>
  <c r="B33" i="3" s="1"/>
</calcChain>
</file>

<file path=xl/sharedStrings.xml><?xml version="1.0" encoding="utf-8"?>
<sst xmlns="http://schemas.openxmlformats.org/spreadsheetml/2006/main" count="166" uniqueCount="110">
  <si>
    <t xml:space="preserve">La tabella sottostante riporta il valore aggiunto pro-capite di una </t>
  </si>
  <si>
    <t xml:space="preserve">certa tipologia di aziende siciliane e piemontesi. Si calcoli un opportuno </t>
  </si>
  <si>
    <t xml:space="preserve">indice per confrontare il grado di concentrazione del valore aggiunto nelle due regioni. </t>
  </si>
  <si>
    <t xml:space="preserve">Si rappresentino, sullo stesso grafico, le curve di concentrazione per le due regioni. </t>
  </si>
  <si>
    <t>Si commenti il risultato.</t>
  </si>
  <si>
    <t>Sicilia</t>
  </si>
  <si>
    <t>Piemonte</t>
  </si>
  <si>
    <t>Ai</t>
  </si>
  <si>
    <t>Qi</t>
  </si>
  <si>
    <t>Fi</t>
  </si>
  <si>
    <t>Fi-Qi</t>
  </si>
  <si>
    <t>Indice Gini Sicilia</t>
  </si>
  <si>
    <t>Indice Gini Piemonte</t>
  </si>
  <si>
    <t xml:space="preserve">Il grado di concentrazione del valore aggiunto è appena </t>
  </si>
  <si>
    <t>più elevato in Sicilia che in Piemonte. In entrambe le regioni</t>
  </si>
  <si>
    <t>comunque il grado di concentrazione del valore aggiunto risulta</t>
  </si>
  <si>
    <t xml:space="preserve">piuttosto basso, rilevando una distribuzione abbastanza equa </t>
  </si>
  <si>
    <t>del valore aggiunto tra le aziende del settore considerato</t>
  </si>
  <si>
    <t>La seguente tabella rappresenta la distribuzione di un gruppo</t>
  </si>
  <si>
    <t>di piccole e medie imprese della provincia di Bologna</t>
  </si>
  <si>
    <t>classificate per classi di investimento (in migliaia di euro)</t>
  </si>
  <si>
    <t>Classi di investimento</t>
  </si>
  <si>
    <t>-</t>
  </si>
  <si>
    <t>Numero di aziende</t>
  </si>
  <si>
    <t>(a) Rappresentare graficamente la distribuzione degli investimenti attraverso l'istogramma e la funzione di ripartizione;</t>
  </si>
  <si>
    <t>(b) Calcolare l'investimento mediano</t>
  </si>
  <si>
    <t>(c) Calcolare l'investimento medio e la varianza.</t>
  </si>
  <si>
    <t>a)</t>
  </si>
  <si>
    <t>Ampiezza classe</t>
  </si>
  <si>
    <t>Densità classe</t>
  </si>
  <si>
    <t>Freq. relative</t>
  </si>
  <si>
    <t>Freq. rel. Cum.</t>
  </si>
  <si>
    <t>b)</t>
  </si>
  <si>
    <t>Mediana =</t>
  </si>
  <si>
    <t>c)</t>
  </si>
  <si>
    <t xml:space="preserve">Val. centr. Classe </t>
  </si>
  <si>
    <t>Freq*val.centr.</t>
  </si>
  <si>
    <t>scarti</t>
  </si>
  <si>
    <t>scarti^2</t>
  </si>
  <si>
    <t>scarti^2*freq.</t>
  </si>
  <si>
    <t>Media =</t>
  </si>
  <si>
    <t>varianza =</t>
  </si>
  <si>
    <t>La tabella riporta il reddito di 10 famiglie piemontesi.</t>
  </si>
  <si>
    <t>Si disegni la curva di concentrazione, si calcoli l'indice di concentrazione e si commenti il risultato.</t>
  </si>
  <si>
    <t>Famiglia</t>
  </si>
  <si>
    <t>Reddito</t>
  </si>
  <si>
    <t>A</t>
  </si>
  <si>
    <t>Q</t>
  </si>
  <si>
    <t>F</t>
  </si>
  <si>
    <t>F-Q</t>
  </si>
  <si>
    <t>g =</t>
  </si>
  <si>
    <t xml:space="preserve">La società Stat s.p.a. ha effettuato un’indagine su una popolazione di 15 famiglie sulle quali ha </t>
  </si>
  <si>
    <t>rilevato tre caratteri: la zona di residenza, il reddito medio mensile familiare ed il numero di</t>
  </si>
  <si>
    <t>componenti in età lavorativa</t>
  </si>
  <si>
    <t>Unità</t>
  </si>
  <si>
    <t>Residenza</t>
  </si>
  <si>
    <t>Reddito (in migliaia di euro)</t>
  </si>
  <si>
    <t>Componenti in età lavorativa</t>
  </si>
  <si>
    <t>Nord</t>
  </si>
  <si>
    <t>Centro</t>
  </si>
  <si>
    <t>Sud</t>
  </si>
  <si>
    <t>a) Costruire le distribuzioni semplici di frequenza dei tre caratteri osservati (utilizzando per il reddito le seguenti classi: 1,345-4,005; 4,005-6,005; 6,005-8,005; 8,005-10,505).</t>
  </si>
  <si>
    <t>b) Rappresentare graficamente, in maniera opportuna, le distribuzioni di frequenza del carattere Reddito e del carattere Componenti in età lavorativa.</t>
  </si>
  <si>
    <t xml:space="preserve">c) Calcolare la mediana del carattere reddito a partire dalla distribuzione unitaria e successivamente a partire dalla distribuzione in classi e spiegare da cosa potrebbero dipendere </t>
  </si>
  <si>
    <t>eventuali divergenze nel risultato.</t>
  </si>
  <si>
    <r>
      <t>x</t>
    </r>
    <r>
      <rPr>
        <vertAlign val="subscript"/>
        <sz val="10"/>
        <rFont val="Arial"/>
        <family val="2"/>
      </rPr>
      <t>i</t>
    </r>
  </si>
  <si>
    <r>
      <t>n</t>
    </r>
    <r>
      <rPr>
        <vertAlign val="subscript"/>
        <sz val="10"/>
        <rFont val="Arial"/>
        <family val="2"/>
      </rPr>
      <t>i</t>
    </r>
  </si>
  <si>
    <t>classi</t>
  </si>
  <si>
    <t>1,345 - 4,005</t>
  </si>
  <si>
    <t>4,005 - 6,005</t>
  </si>
  <si>
    <t>6,005 - 8,005</t>
  </si>
  <si>
    <t>Totale</t>
  </si>
  <si>
    <t>8,005 - 10,505</t>
  </si>
  <si>
    <t>Istogramma per il carattere reddito</t>
  </si>
  <si>
    <t>ampiezza classi</t>
  </si>
  <si>
    <t>densità di frequenze</t>
  </si>
  <si>
    <t>Mediana per distribuzione semplice: è la modalità che occupa il posto centrale (l'ottavo) una volta che i dati sono stati riordinati in maniera crescente</t>
  </si>
  <si>
    <t>Mediana per distribuzione in classi.</t>
  </si>
  <si>
    <r>
      <t>f</t>
    </r>
    <r>
      <rPr>
        <vertAlign val="subscript"/>
        <sz val="10"/>
        <rFont val="Arial"/>
        <family val="2"/>
      </rPr>
      <t>i</t>
    </r>
  </si>
  <si>
    <r>
      <t>F</t>
    </r>
    <r>
      <rPr>
        <vertAlign val="subscript"/>
        <sz val="10"/>
        <rFont val="Arial"/>
        <family val="2"/>
      </rPr>
      <t>i</t>
    </r>
  </si>
  <si>
    <t>La classe mediana è la prima: 1,345-4,005</t>
  </si>
  <si>
    <t>Il valore mediano è</t>
  </si>
  <si>
    <t>Me =</t>
  </si>
  <si>
    <t xml:space="preserve">Quest'ultimo valore della mediana è un valore approssimato, basato sull'assunzione che ci sia uniforme distribuzione delle unità all'interno delle classi. </t>
  </si>
  <si>
    <t>Per questo motivo differisce leggermente dal valore calcolato sulla base della distribuzione unitaria che è invece esatto.</t>
  </si>
  <si>
    <t>Nella tabella seguente sono riportati i tempi di pagamento del</t>
  </si>
  <si>
    <t>pedaggio in 2 caselli autostradali osservati in 1 ora (automobili</t>
  </si>
  <si>
    <t>sopraggiunte dalle 14 alle 15):</t>
  </si>
  <si>
    <t>Durate (minuti)</t>
  </si>
  <si>
    <t>Casello 1</t>
  </si>
  <si>
    <t>Casello 2</t>
  </si>
  <si>
    <t>Funzione di ripartizione 1</t>
  </si>
  <si>
    <t>Funzione di ripartizione 2</t>
  </si>
  <si>
    <t>0 |- 1</t>
  </si>
  <si>
    <t>1 |- 2</t>
  </si>
  <si>
    <t>2 |- 5</t>
  </si>
  <si>
    <t>5 |- 10</t>
  </si>
  <si>
    <t>Relativamente alle auto giunte al Casello 1, calcolare:</t>
  </si>
  <si>
    <t>a) la percentuale di auto che hanno impiegato più di 4 minuti a pagare;</t>
  </si>
  <si>
    <t>b) la percentuale di auto che hanno impiegato per il pagamento del pedaggio un tempo compreso tra 3 e 7 minuti;</t>
  </si>
  <si>
    <t>c) la durata entro la quale il 40% delle auto ha pagato;</t>
  </si>
  <si>
    <t>Confrontare graficamente le funzioni di frequenza relativa cumulata</t>
  </si>
  <si>
    <t>delle durate di pagamento del pedaggio nei 2 caselli e commentare.</t>
  </si>
  <si>
    <t>Assumendo che le auto siano uniformemente distribuite all'interno delle classi</t>
  </si>
  <si>
    <t>p =</t>
  </si>
  <si>
    <t xml:space="preserve">durata = </t>
  </si>
  <si>
    <t>x</t>
  </si>
  <si>
    <t>F1</t>
  </si>
  <si>
    <t>F2</t>
  </si>
  <si>
    <t>La funzione di ripartizione del primo casello è sempre al di sotto di quella del secondo casello indicando che i passaggi veloci sono più frequenti nel secondo casello.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</si>
</sst>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"/>
    <numFmt numFmtId="166" formatCode="0.0"/>
    <numFmt numFmtId="167" formatCode="0.00000"/>
    <numFmt numFmtId="168" formatCode="#,##0;\-\ #,##0;_-\ &quot;- &quot;"/>
  </numFmts>
  <fonts count="8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quotePrefix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Fill="1" applyBorder="1"/>
    <xf numFmtId="0" fontId="3" fillId="0" borderId="0" xfId="0" applyFont="1" applyBorder="1"/>
    <xf numFmtId="164" fontId="0" fillId="0" borderId="0" xfId="0" applyNumberFormat="1" applyBorder="1"/>
    <xf numFmtId="165" fontId="0" fillId="0" borderId="0" xfId="0" applyNumberFormat="1" applyBorder="1"/>
    <xf numFmtId="0" fontId="3" fillId="0" borderId="0" xfId="0" applyFont="1" applyFill="1" applyBorder="1"/>
    <xf numFmtId="166" fontId="0" fillId="0" borderId="0" xfId="0" applyNumberForma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quotePrefix="1" applyFont="1" applyBorder="1"/>
    <xf numFmtId="0" fontId="1" fillId="0" borderId="1" xfId="0" quotePrefix="1" applyFont="1" applyBorder="1"/>
    <xf numFmtId="0" fontId="1" fillId="0" borderId="3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/>
    <xf numFmtId="167" fontId="0" fillId="0" borderId="0" xfId="0" applyNumberFormat="1"/>
    <xf numFmtId="0" fontId="5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68" fontId="6" fillId="0" borderId="0" xfId="1" applyFont="1" applyAlignment="1">
      <alignment wrapText="1"/>
    </xf>
    <xf numFmtId="168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0" fillId="0" borderId="4" xfId="0" applyBorder="1"/>
    <xf numFmtId="0" fontId="0" fillId="0" borderId="0" xfId="0" quotePrefix="1"/>
    <xf numFmtId="0" fontId="0" fillId="0" borderId="4" xfId="0" applyFill="1" applyBorder="1"/>
    <xf numFmtId="2" fontId="0" fillId="0" borderId="0" xfId="0" applyNumberFormat="1"/>
    <xf numFmtId="2" fontId="0" fillId="0" borderId="4" xfId="0" applyNumberFormat="1" applyBorder="1"/>
    <xf numFmtId="0" fontId="3" fillId="0" borderId="0" xfId="0" applyFont="1" applyAlignment="1">
      <alignment wrapText="1"/>
    </xf>
    <xf numFmtId="2" fontId="3" fillId="0" borderId="0" xfId="0" applyNumberFormat="1" applyFont="1"/>
    <xf numFmtId="0" fontId="1" fillId="0" borderId="0" xfId="0" applyFont="1" applyAlignment="1"/>
    <xf numFmtId="0" fontId="0" fillId="0" borderId="0" xfId="0" quotePrefix="1" applyBorder="1"/>
    <xf numFmtId="2" fontId="0" fillId="0" borderId="0" xfId="0" applyNumberFormat="1" applyBorder="1"/>
    <xf numFmtId="2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2">
    <cellStyle name="Normale" xfId="0" builtinId="0"/>
    <cellStyle name="Nuov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Curve di Lorenz per Sicilia e Piemonte</a:t>
            </a:r>
          </a:p>
        </c:rich>
      </c:tx>
      <c:layout>
        <c:manualLayout>
          <c:xMode val="edge"/>
          <c:yMode val="edge"/>
          <c:x val="0.17903930131004378"/>
          <c:y val="3.793103448275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253275109170354E-2"/>
          <c:y val="0.22758620689655173"/>
          <c:w val="0.63100436681222671"/>
          <c:h val="0.61724137931034484"/>
        </c:manualLayout>
      </c:layout>
      <c:scatterChart>
        <c:scatterStyle val="lineMarker"/>
        <c:varyColors val="0"/>
        <c:ser>
          <c:idx val="0"/>
          <c:order val="0"/>
          <c:tx>
            <c:v>Sicilia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[1]Foglio5!$D$26:$D$31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[1]Foglio5!$C$26:$C$31</c:f>
              <c:numCache>
                <c:formatCode>General</c:formatCode>
                <c:ptCount val="6"/>
                <c:pt idx="0">
                  <c:v>0</c:v>
                </c:pt>
                <c:pt idx="1">
                  <c:v>0.10548523206751055</c:v>
                </c:pt>
                <c:pt idx="2">
                  <c:v>0.24050632911392406</c:v>
                </c:pt>
                <c:pt idx="3">
                  <c:v>0.4472573839662447</c:v>
                </c:pt>
                <c:pt idx="4">
                  <c:v>0.65822784810126578</c:v>
                </c:pt>
                <c:pt idx="5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Piemonte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[1]Foglio5!$G$26:$G$31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[1]Foglio5!$F$26:$F$31</c:f>
              <c:numCache>
                <c:formatCode>General</c:formatCode>
                <c:ptCount val="6"/>
                <c:pt idx="0">
                  <c:v>0</c:v>
                </c:pt>
                <c:pt idx="1">
                  <c:v>0.12121212121212122</c:v>
                </c:pt>
                <c:pt idx="2">
                  <c:v>0.27878787878787881</c:v>
                </c:pt>
                <c:pt idx="3">
                  <c:v>0.44848484848484849</c:v>
                </c:pt>
                <c:pt idx="4">
                  <c:v>0.70909090909090911</c:v>
                </c:pt>
                <c:pt idx="5">
                  <c:v>1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[1]Foglio5!$A$26:$A$27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[1]Foglio5!$B$26:$B$27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20337808"/>
        <c:axId val="-920336720"/>
      </c:scatterChart>
      <c:valAx>
        <c:axId val="-920337808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920336720"/>
        <c:crosses val="autoZero"/>
        <c:crossBetween val="midCat"/>
      </c:valAx>
      <c:valAx>
        <c:axId val="-9203367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9203378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7729257641921434"/>
          <c:y val="0.46206896551724169"/>
          <c:w val="0.20524017467248923"/>
          <c:h val="0.14827586206896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barre: distribuzione di frequenza rispetto al numero di componenti in età lavorativa</a:t>
            </a:r>
          </a:p>
        </c:rich>
      </c:tx>
      <c:layout>
        <c:manualLayout>
          <c:xMode val="edge"/>
          <c:yMode val="edge"/>
          <c:x val="0.14782613926140012"/>
          <c:y val="3.7406586274571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4786300804706"/>
          <c:y val="0.23690837973895146"/>
          <c:w val="0.87101480094217121"/>
          <c:h val="0.583542745883311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[2]Foglio2!$G$32:$G$36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[2]Foglio2!$H$32:$H$36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20336176"/>
        <c:axId val="-920334000"/>
      </c:barChart>
      <c:catAx>
        <c:axId val="-92033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Numero di componenti</a:t>
                </a:r>
              </a:p>
            </c:rich>
          </c:tx>
          <c:layout>
            <c:manualLayout>
              <c:xMode val="edge"/>
              <c:yMode val="edge"/>
              <c:x val="0.43188421078330613"/>
              <c:y val="0.897758070589711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92033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2033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Frequenze assolute</a:t>
                </a:r>
              </a:p>
            </c:rich>
          </c:tx>
          <c:layout>
            <c:manualLayout>
              <c:xMode val="edge"/>
              <c:yMode val="edge"/>
              <c:x val="2.7536241627123568E-2"/>
              <c:y val="0.36907831790910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920336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Funzione di ripartizione per le distribuzioni relative ai due caselli</a:t>
            </a:r>
          </a:p>
        </c:rich>
      </c:tx>
      <c:layout>
        <c:manualLayout>
          <c:xMode val="edge"/>
          <c:yMode val="edge"/>
          <c:x val="0.15807177051106558"/>
          <c:y val="3.7406586274571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01354036388192E-2"/>
          <c:y val="0.21197065555590403"/>
          <c:w val="0.76121086650364189"/>
          <c:h val="0.56858011137348363"/>
        </c:manualLayout>
      </c:layout>
      <c:scatterChart>
        <c:scatterStyle val="lineMarker"/>
        <c:varyColors val="0"/>
        <c:ser>
          <c:idx val="0"/>
          <c:order val="0"/>
          <c:tx>
            <c:v>Casello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[3]Foglio2!$A$32:$A$36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[3]Foglio2!$B$32:$B$36</c:f>
              <c:numCache>
                <c:formatCode>General</c:formatCode>
                <c:ptCount val="5"/>
                <c:pt idx="0">
                  <c:v>0</c:v>
                </c:pt>
                <c:pt idx="1">
                  <c:v>0.35</c:v>
                </c:pt>
                <c:pt idx="2">
                  <c:v>0.75</c:v>
                </c:pt>
                <c:pt idx="3">
                  <c:v>0.95</c:v>
                </c:pt>
                <c:pt idx="4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Casello 2 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[3]Foglio2!$A$32:$A$36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[3]Foglio2!$C$32:$C$36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0.84615384615384615</c:v>
                </c:pt>
                <c:pt idx="3">
                  <c:v>0.96153846153846156</c:v>
                </c:pt>
                <c:pt idx="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9116976"/>
        <c:axId val="-999113168"/>
      </c:scatterChart>
      <c:valAx>
        <c:axId val="-99911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Durata</a:t>
                </a:r>
              </a:p>
            </c:rich>
          </c:tx>
          <c:layout>
            <c:manualLayout>
              <c:xMode val="edge"/>
              <c:yMode val="edge"/>
              <c:x val="0.41143503388341168"/>
              <c:y val="0.88030166366157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999113168"/>
        <c:crosses val="autoZero"/>
        <c:crossBetween val="midCat"/>
      </c:valAx>
      <c:valAx>
        <c:axId val="-99911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9991169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13913020511256"/>
          <c:y val="0.43391640078502697"/>
          <c:w val="0.13565024277899945"/>
          <c:h val="0.127182393333542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24</xdr:row>
      <xdr:rowOff>123825</xdr:rowOff>
    </xdr:from>
    <xdr:to>
      <xdr:col>22</xdr:col>
      <xdr:colOff>85725</xdr:colOff>
      <xdr:row>41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38</xdr:row>
      <xdr:rowOff>129540</xdr:rowOff>
    </xdr:from>
    <xdr:to>
      <xdr:col>5</xdr:col>
      <xdr:colOff>289560</xdr:colOff>
      <xdr:row>57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60960</xdr:rowOff>
    </xdr:from>
    <xdr:to>
      <xdr:col>7</xdr:col>
      <xdr:colOff>22860</xdr:colOff>
      <xdr:row>46</xdr:row>
      <xdr:rowOff>99060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2-2013/Appello%2027_05_13/appello%2027_05_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1-2012/Appello_19_06_12/Compito190612%20-%20Soluzio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1-2012/Appello_29_01_13/Compito290113%20-%20Solu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Foglio1"/>
      <sheetName val="Foglio6"/>
      <sheetName val="Foglio5"/>
      <sheetName val="Foglio2"/>
      <sheetName val="Foglio3"/>
    </sheetNames>
    <sheetDataSet>
      <sheetData sheetId="0"/>
      <sheetData sheetId="1"/>
      <sheetData sheetId="2"/>
      <sheetData sheetId="3"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</v>
          </cell>
          <cell r="B27">
            <v>1</v>
          </cell>
          <cell r="C27">
            <v>0.10548523206751055</v>
          </cell>
          <cell r="D27">
            <v>0.2</v>
          </cell>
          <cell r="F27">
            <v>0.12121212121212122</v>
          </cell>
          <cell r="G27">
            <v>0.2</v>
          </cell>
        </row>
        <row r="28">
          <cell r="C28">
            <v>0.24050632911392406</v>
          </cell>
          <cell r="D28">
            <v>0.4</v>
          </cell>
          <cell r="F28">
            <v>0.27878787878787881</v>
          </cell>
          <cell r="G28">
            <v>0.4</v>
          </cell>
        </row>
        <row r="29">
          <cell r="C29">
            <v>0.4472573839662447</v>
          </cell>
          <cell r="D29">
            <v>0.6</v>
          </cell>
          <cell r="F29">
            <v>0.44848484848484849</v>
          </cell>
          <cell r="G29">
            <v>0.6</v>
          </cell>
        </row>
        <row r="30">
          <cell r="C30">
            <v>0.65822784810126578</v>
          </cell>
          <cell r="D30">
            <v>0.8</v>
          </cell>
          <cell r="F30">
            <v>0.70909090909090911</v>
          </cell>
          <cell r="G30">
            <v>0.8</v>
          </cell>
        </row>
        <row r="31">
          <cell r="C31">
            <v>1</v>
          </cell>
          <cell r="D31">
            <v>1</v>
          </cell>
          <cell r="F31">
            <v>1</v>
          </cell>
          <cell r="G31">
            <v>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Foglio6"/>
      <sheetName val="Foglio1"/>
      <sheetName val="Foglio2"/>
      <sheetName val="Foglio4"/>
      <sheetName val="Foglio5"/>
    </sheetNames>
    <sheetDataSet>
      <sheetData sheetId="0" refreshError="1"/>
      <sheetData sheetId="1" refreshError="1"/>
      <sheetData sheetId="2" refreshError="1"/>
      <sheetData sheetId="3">
        <row r="32">
          <cell r="G32">
            <v>0</v>
          </cell>
          <cell r="H32">
            <v>2</v>
          </cell>
        </row>
        <row r="33">
          <cell r="G33">
            <v>1</v>
          </cell>
          <cell r="H33">
            <v>4</v>
          </cell>
        </row>
        <row r="34">
          <cell r="G34">
            <v>2</v>
          </cell>
          <cell r="H34">
            <v>4</v>
          </cell>
        </row>
        <row r="35">
          <cell r="G35">
            <v>3</v>
          </cell>
          <cell r="H35">
            <v>3</v>
          </cell>
        </row>
        <row r="36">
          <cell r="G36">
            <v>4</v>
          </cell>
          <cell r="H36">
            <v>2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Foglio6"/>
      <sheetName val="Foglio1"/>
      <sheetName val="Foglio2"/>
      <sheetName val="Foglio4"/>
      <sheetName val="Foglio5"/>
    </sheetNames>
    <sheetDataSet>
      <sheetData sheetId="0" refreshError="1"/>
      <sheetData sheetId="1" refreshError="1"/>
      <sheetData sheetId="2" refreshError="1"/>
      <sheetData sheetId="3"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1</v>
          </cell>
          <cell r="B33">
            <v>0.35</v>
          </cell>
          <cell r="C33">
            <v>0.5</v>
          </cell>
        </row>
        <row r="34">
          <cell r="A34">
            <v>2</v>
          </cell>
          <cell r="B34">
            <v>0.75</v>
          </cell>
          <cell r="C34">
            <v>0.84615384615384615</v>
          </cell>
        </row>
        <row r="35">
          <cell r="A35">
            <v>5</v>
          </cell>
          <cell r="B35">
            <v>0.95</v>
          </cell>
          <cell r="C35">
            <v>0.96153846153846156</v>
          </cell>
        </row>
        <row r="36">
          <cell r="A36">
            <v>10</v>
          </cell>
          <cell r="B36">
            <v>1</v>
          </cell>
          <cell r="C36">
            <v>1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sqref="A1:XFD1048576"/>
    </sheetView>
  </sheetViews>
  <sheetFormatPr defaultRowHeight="14.4" x14ac:dyDescent="0.3"/>
  <cols>
    <col min="1" max="1" width="14" style="2" customWidth="1"/>
    <col min="2" max="2" width="5" style="2" customWidth="1"/>
    <col min="3" max="3" width="5.5546875" style="2" customWidth="1"/>
    <col min="4" max="4" width="6.5546875" style="2" customWidth="1"/>
    <col min="5" max="5" width="5" style="2" customWidth="1"/>
    <col min="6" max="6" width="2" style="2" customWidth="1"/>
    <col min="7" max="7" width="7" style="2" customWidth="1"/>
    <col min="8" max="8" width="4.88671875" style="2" customWidth="1"/>
    <col min="9" max="9" width="5" style="2" customWidth="1"/>
    <col min="10" max="10" width="5.88671875" style="2" customWidth="1"/>
    <col min="11" max="11" width="5.33203125" style="2" customWidth="1"/>
    <col min="12" max="12" width="6" style="2" customWidth="1"/>
    <col min="13" max="13" width="5.5546875" style="2" customWidth="1"/>
    <col min="14" max="14" width="5.109375" style="2" customWidth="1"/>
    <col min="15" max="15" width="2" style="2" customWidth="1"/>
    <col min="16" max="16" width="5.44140625" style="2" customWidth="1"/>
    <col min="17" max="17" width="4.88671875" style="2" customWidth="1"/>
    <col min="18" max="18" width="1.88671875" style="2" customWidth="1"/>
    <col min="19" max="19" width="5.5546875" style="2" customWidth="1"/>
    <col min="20" max="20" width="4.6640625" style="2" customWidth="1"/>
    <col min="21" max="21" width="1.88671875" style="2" customWidth="1"/>
    <col min="22" max="22" width="5.6640625" style="2" customWidth="1"/>
    <col min="23" max="256" width="9.109375" style="2"/>
    <col min="257" max="257" width="14" style="2" customWidth="1"/>
    <col min="258" max="258" width="5" style="2" customWidth="1"/>
    <col min="259" max="259" width="5.5546875" style="2" customWidth="1"/>
    <col min="260" max="260" width="6.5546875" style="2" customWidth="1"/>
    <col min="261" max="261" width="5" style="2" customWidth="1"/>
    <col min="262" max="262" width="2" style="2" customWidth="1"/>
    <col min="263" max="263" width="7" style="2" customWidth="1"/>
    <col min="264" max="264" width="4.88671875" style="2" customWidth="1"/>
    <col min="265" max="265" width="5" style="2" customWidth="1"/>
    <col min="266" max="266" width="5.88671875" style="2" customWidth="1"/>
    <col min="267" max="267" width="5.33203125" style="2" customWidth="1"/>
    <col min="268" max="268" width="6" style="2" customWidth="1"/>
    <col min="269" max="269" width="5.5546875" style="2" customWidth="1"/>
    <col min="270" max="270" width="5.109375" style="2" customWidth="1"/>
    <col min="271" max="271" width="2" style="2" customWidth="1"/>
    <col min="272" max="272" width="5.44140625" style="2" customWidth="1"/>
    <col min="273" max="273" width="4.88671875" style="2" customWidth="1"/>
    <col min="274" max="274" width="1.88671875" style="2" customWidth="1"/>
    <col min="275" max="275" width="5.5546875" style="2" customWidth="1"/>
    <col min="276" max="276" width="4.6640625" style="2" customWidth="1"/>
    <col min="277" max="277" width="1.88671875" style="2" customWidth="1"/>
    <col min="278" max="278" width="5.6640625" style="2" customWidth="1"/>
    <col min="279" max="512" width="9.109375" style="2"/>
    <col min="513" max="513" width="14" style="2" customWidth="1"/>
    <col min="514" max="514" width="5" style="2" customWidth="1"/>
    <col min="515" max="515" width="5.5546875" style="2" customWidth="1"/>
    <col min="516" max="516" width="6.5546875" style="2" customWidth="1"/>
    <col min="517" max="517" width="5" style="2" customWidth="1"/>
    <col min="518" max="518" width="2" style="2" customWidth="1"/>
    <col min="519" max="519" width="7" style="2" customWidth="1"/>
    <col min="520" max="520" width="4.88671875" style="2" customWidth="1"/>
    <col min="521" max="521" width="5" style="2" customWidth="1"/>
    <col min="522" max="522" width="5.88671875" style="2" customWidth="1"/>
    <col min="523" max="523" width="5.33203125" style="2" customWidth="1"/>
    <col min="524" max="524" width="6" style="2" customWidth="1"/>
    <col min="525" max="525" width="5.5546875" style="2" customWidth="1"/>
    <col min="526" max="526" width="5.109375" style="2" customWidth="1"/>
    <col min="527" max="527" width="2" style="2" customWidth="1"/>
    <col min="528" max="528" width="5.44140625" style="2" customWidth="1"/>
    <col min="529" max="529" width="4.88671875" style="2" customWidth="1"/>
    <col min="530" max="530" width="1.88671875" style="2" customWidth="1"/>
    <col min="531" max="531" width="5.5546875" style="2" customWidth="1"/>
    <col min="532" max="532" width="4.6640625" style="2" customWidth="1"/>
    <col min="533" max="533" width="1.88671875" style="2" customWidth="1"/>
    <col min="534" max="534" width="5.6640625" style="2" customWidth="1"/>
    <col min="535" max="768" width="9.109375" style="2"/>
    <col min="769" max="769" width="14" style="2" customWidth="1"/>
    <col min="770" max="770" width="5" style="2" customWidth="1"/>
    <col min="771" max="771" width="5.5546875" style="2" customWidth="1"/>
    <col min="772" max="772" width="6.5546875" style="2" customWidth="1"/>
    <col min="773" max="773" width="5" style="2" customWidth="1"/>
    <col min="774" max="774" width="2" style="2" customWidth="1"/>
    <col min="775" max="775" width="7" style="2" customWidth="1"/>
    <col min="776" max="776" width="4.88671875" style="2" customWidth="1"/>
    <col min="777" max="777" width="5" style="2" customWidth="1"/>
    <col min="778" max="778" width="5.88671875" style="2" customWidth="1"/>
    <col min="779" max="779" width="5.33203125" style="2" customWidth="1"/>
    <col min="780" max="780" width="6" style="2" customWidth="1"/>
    <col min="781" max="781" width="5.5546875" style="2" customWidth="1"/>
    <col min="782" max="782" width="5.109375" style="2" customWidth="1"/>
    <col min="783" max="783" width="2" style="2" customWidth="1"/>
    <col min="784" max="784" width="5.44140625" style="2" customWidth="1"/>
    <col min="785" max="785" width="4.88671875" style="2" customWidth="1"/>
    <col min="786" max="786" width="1.88671875" style="2" customWidth="1"/>
    <col min="787" max="787" width="5.5546875" style="2" customWidth="1"/>
    <col min="788" max="788" width="4.6640625" style="2" customWidth="1"/>
    <col min="789" max="789" width="1.88671875" style="2" customWidth="1"/>
    <col min="790" max="790" width="5.6640625" style="2" customWidth="1"/>
    <col min="791" max="1024" width="9.109375" style="2"/>
    <col min="1025" max="1025" width="14" style="2" customWidth="1"/>
    <col min="1026" max="1026" width="5" style="2" customWidth="1"/>
    <col min="1027" max="1027" width="5.5546875" style="2" customWidth="1"/>
    <col min="1028" max="1028" width="6.5546875" style="2" customWidth="1"/>
    <col min="1029" max="1029" width="5" style="2" customWidth="1"/>
    <col min="1030" max="1030" width="2" style="2" customWidth="1"/>
    <col min="1031" max="1031" width="7" style="2" customWidth="1"/>
    <col min="1032" max="1032" width="4.88671875" style="2" customWidth="1"/>
    <col min="1033" max="1033" width="5" style="2" customWidth="1"/>
    <col min="1034" max="1034" width="5.88671875" style="2" customWidth="1"/>
    <col min="1035" max="1035" width="5.33203125" style="2" customWidth="1"/>
    <col min="1036" max="1036" width="6" style="2" customWidth="1"/>
    <col min="1037" max="1037" width="5.5546875" style="2" customWidth="1"/>
    <col min="1038" max="1038" width="5.109375" style="2" customWidth="1"/>
    <col min="1039" max="1039" width="2" style="2" customWidth="1"/>
    <col min="1040" max="1040" width="5.44140625" style="2" customWidth="1"/>
    <col min="1041" max="1041" width="4.88671875" style="2" customWidth="1"/>
    <col min="1042" max="1042" width="1.88671875" style="2" customWidth="1"/>
    <col min="1043" max="1043" width="5.5546875" style="2" customWidth="1"/>
    <col min="1044" max="1044" width="4.6640625" style="2" customWidth="1"/>
    <col min="1045" max="1045" width="1.88671875" style="2" customWidth="1"/>
    <col min="1046" max="1046" width="5.6640625" style="2" customWidth="1"/>
    <col min="1047" max="1280" width="9.109375" style="2"/>
    <col min="1281" max="1281" width="14" style="2" customWidth="1"/>
    <col min="1282" max="1282" width="5" style="2" customWidth="1"/>
    <col min="1283" max="1283" width="5.5546875" style="2" customWidth="1"/>
    <col min="1284" max="1284" width="6.5546875" style="2" customWidth="1"/>
    <col min="1285" max="1285" width="5" style="2" customWidth="1"/>
    <col min="1286" max="1286" width="2" style="2" customWidth="1"/>
    <col min="1287" max="1287" width="7" style="2" customWidth="1"/>
    <col min="1288" max="1288" width="4.88671875" style="2" customWidth="1"/>
    <col min="1289" max="1289" width="5" style="2" customWidth="1"/>
    <col min="1290" max="1290" width="5.88671875" style="2" customWidth="1"/>
    <col min="1291" max="1291" width="5.33203125" style="2" customWidth="1"/>
    <col min="1292" max="1292" width="6" style="2" customWidth="1"/>
    <col min="1293" max="1293" width="5.5546875" style="2" customWidth="1"/>
    <col min="1294" max="1294" width="5.109375" style="2" customWidth="1"/>
    <col min="1295" max="1295" width="2" style="2" customWidth="1"/>
    <col min="1296" max="1296" width="5.44140625" style="2" customWidth="1"/>
    <col min="1297" max="1297" width="4.88671875" style="2" customWidth="1"/>
    <col min="1298" max="1298" width="1.88671875" style="2" customWidth="1"/>
    <col min="1299" max="1299" width="5.5546875" style="2" customWidth="1"/>
    <col min="1300" max="1300" width="4.6640625" style="2" customWidth="1"/>
    <col min="1301" max="1301" width="1.88671875" style="2" customWidth="1"/>
    <col min="1302" max="1302" width="5.6640625" style="2" customWidth="1"/>
    <col min="1303" max="1536" width="9.109375" style="2"/>
    <col min="1537" max="1537" width="14" style="2" customWidth="1"/>
    <col min="1538" max="1538" width="5" style="2" customWidth="1"/>
    <col min="1539" max="1539" width="5.5546875" style="2" customWidth="1"/>
    <col min="1540" max="1540" width="6.5546875" style="2" customWidth="1"/>
    <col min="1541" max="1541" width="5" style="2" customWidth="1"/>
    <col min="1542" max="1542" width="2" style="2" customWidth="1"/>
    <col min="1543" max="1543" width="7" style="2" customWidth="1"/>
    <col min="1544" max="1544" width="4.88671875" style="2" customWidth="1"/>
    <col min="1545" max="1545" width="5" style="2" customWidth="1"/>
    <col min="1546" max="1546" width="5.88671875" style="2" customWidth="1"/>
    <col min="1547" max="1547" width="5.33203125" style="2" customWidth="1"/>
    <col min="1548" max="1548" width="6" style="2" customWidth="1"/>
    <col min="1549" max="1549" width="5.5546875" style="2" customWidth="1"/>
    <col min="1550" max="1550" width="5.109375" style="2" customWidth="1"/>
    <col min="1551" max="1551" width="2" style="2" customWidth="1"/>
    <col min="1552" max="1552" width="5.44140625" style="2" customWidth="1"/>
    <col min="1553" max="1553" width="4.88671875" style="2" customWidth="1"/>
    <col min="1554" max="1554" width="1.88671875" style="2" customWidth="1"/>
    <col min="1555" max="1555" width="5.5546875" style="2" customWidth="1"/>
    <col min="1556" max="1556" width="4.6640625" style="2" customWidth="1"/>
    <col min="1557" max="1557" width="1.88671875" style="2" customWidth="1"/>
    <col min="1558" max="1558" width="5.6640625" style="2" customWidth="1"/>
    <col min="1559" max="1792" width="9.109375" style="2"/>
    <col min="1793" max="1793" width="14" style="2" customWidth="1"/>
    <col min="1794" max="1794" width="5" style="2" customWidth="1"/>
    <col min="1795" max="1795" width="5.5546875" style="2" customWidth="1"/>
    <col min="1796" max="1796" width="6.5546875" style="2" customWidth="1"/>
    <col min="1797" max="1797" width="5" style="2" customWidth="1"/>
    <col min="1798" max="1798" width="2" style="2" customWidth="1"/>
    <col min="1799" max="1799" width="7" style="2" customWidth="1"/>
    <col min="1800" max="1800" width="4.88671875" style="2" customWidth="1"/>
    <col min="1801" max="1801" width="5" style="2" customWidth="1"/>
    <col min="1802" max="1802" width="5.88671875" style="2" customWidth="1"/>
    <col min="1803" max="1803" width="5.33203125" style="2" customWidth="1"/>
    <col min="1804" max="1804" width="6" style="2" customWidth="1"/>
    <col min="1805" max="1805" width="5.5546875" style="2" customWidth="1"/>
    <col min="1806" max="1806" width="5.109375" style="2" customWidth="1"/>
    <col min="1807" max="1807" width="2" style="2" customWidth="1"/>
    <col min="1808" max="1808" width="5.44140625" style="2" customWidth="1"/>
    <col min="1809" max="1809" width="4.88671875" style="2" customWidth="1"/>
    <col min="1810" max="1810" width="1.88671875" style="2" customWidth="1"/>
    <col min="1811" max="1811" width="5.5546875" style="2" customWidth="1"/>
    <col min="1812" max="1812" width="4.6640625" style="2" customWidth="1"/>
    <col min="1813" max="1813" width="1.88671875" style="2" customWidth="1"/>
    <col min="1814" max="1814" width="5.6640625" style="2" customWidth="1"/>
    <col min="1815" max="2048" width="9.109375" style="2"/>
    <col min="2049" max="2049" width="14" style="2" customWidth="1"/>
    <col min="2050" max="2050" width="5" style="2" customWidth="1"/>
    <col min="2051" max="2051" width="5.5546875" style="2" customWidth="1"/>
    <col min="2052" max="2052" width="6.5546875" style="2" customWidth="1"/>
    <col min="2053" max="2053" width="5" style="2" customWidth="1"/>
    <col min="2054" max="2054" width="2" style="2" customWidth="1"/>
    <col min="2055" max="2055" width="7" style="2" customWidth="1"/>
    <col min="2056" max="2056" width="4.88671875" style="2" customWidth="1"/>
    <col min="2057" max="2057" width="5" style="2" customWidth="1"/>
    <col min="2058" max="2058" width="5.88671875" style="2" customWidth="1"/>
    <col min="2059" max="2059" width="5.33203125" style="2" customWidth="1"/>
    <col min="2060" max="2060" width="6" style="2" customWidth="1"/>
    <col min="2061" max="2061" width="5.5546875" style="2" customWidth="1"/>
    <col min="2062" max="2062" width="5.109375" style="2" customWidth="1"/>
    <col min="2063" max="2063" width="2" style="2" customWidth="1"/>
    <col min="2064" max="2064" width="5.44140625" style="2" customWidth="1"/>
    <col min="2065" max="2065" width="4.88671875" style="2" customWidth="1"/>
    <col min="2066" max="2066" width="1.88671875" style="2" customWidth="1"/>
    <col min="2067" max="2067" width="5.5546875" style="2" customWidth="1"/>
    <col min="2068" max="2068" width="4.6640625" style="2" customWidth="1"/>
    <col min="2069" max="2069" width="1.88671875" style="2" customWidth="1"/>
    <col min="2070" max="2070" width="5.6640625" style="2" customWidth="1"/>
    <col min="2071" max="2304" width="9.109375" style="2"/>
    <col min="2305" max="2305" width="14" style="2" customWidth="1"/>
    <col min="2306" max="2306" width="5" style="2" customWidth="1"/>
    <col min="2307" max="2307" width="5.5546875" style="2" customWidth="1"/>
    <col min="2308" max="2308" width="6.5546875" style="2" customWidth="1"/>
    <col min="2309" max="2309" width="5" style="2" customWidth="1"/>
    <col min="2310" max="2310" width="2" style="2" customWidth="1"/>
    <col min="2311" max="2311" width="7" style="2" customWidth="1"/>
    <col min="2312" max="2312" width="4.88671875" style="2" customWidth="1"/>
    <col min="2313" max="2313" width="5" style="2" customWidth="1"/>
    <col min="2314" max="2314" width="5.88671875" style="2" customWidth="1"/>
    <col min="2315" max="2315" width="5.33203125" style="2" customWidth="1"/>
    <col min="2316" max="2316" width="6" style="2" customWidth="1"/>
    <col min="2317" max="2317" width="5.5546875" style="2" customWidth="1"/>
    <col min="2318" max="2318" width="5.109375" style="2" customWidth="1"/>
    <col min="2319" max="2319" width="2" style="2" customWidth="1"/>
    <col min="2320" max="2320" width="5.44140625" style="2" customWidth="1"/>
    <col min="2321" max="2321" width="4.88671875" style="2" customWidth="1"/>
    <col min="2322" max="2322" width="1.88671875" style="2" customWidth="1"/>
    <col min="2323" max="2323" width="5.5546875" style="2" customWidth="1"/>
    <col min="2324" max="2324" width="4.6640625" style="2" customWidth="1"/>
    <col min="2325" max="2325" width="1.88671875" style="2" customWidth="1"/>
    <col min="2326" max="2326" width="5.6640625" style="2" customWidth="1"/>
    <col min="2327" max="2560" width="9.109375" style="2"/>
    <col min="2561" max="2561" width="14" style="2" customWidth="1"/>
    <col min="2562" max="2562" width="5" style="2" customWidth="1"/>
    <col min="2563" max="2563" width="5.5546875" style="2" customWidth="1"/>
    <col min="2564" max="2564" width="6.5546875" style="2" customWidth="1"/>
    <col min="2565" max="2565" width="5" style="2" customWidth="1"/>
    <col min="2566" max="2566" width="2" style="2" customWidth="1"/>
    <col min="2567" max="2567" width="7" style="2" customWidth="1"/>
    <col min="2568" max="2568" width="4.88671875" style="2" customWidth="1"/>
    <col min="2569" max="2569" width="5" style="2" customWidth="1"/>
    <col min="2570" max="2570" width="5.88671875" style="2" customWidth="1"/>
    <col min="2571" max="2571" width="5.33203125" style="2" customWidth="1"/>
    <col min="2572" max="2572" width="6" style="2" customWidth="1"/>
    <col min="2573" max="2573" width="5.5546875" style="2" customWidth="1"/>
    <col min="2574" max="2574" width="5.109375" style="2" customWidth="1"/>
    <col min="2575" max="2575" width="2" style="2" customWidth="1"/>
    <col min="2576" max="2576" width="5.44140625" style="2" customWidth="1"/>
    <col min="2577" max="2577" width="4.88671875" style="2" customWidth="1"/>
    <col min="2578" max="2578" width="1.88671875" style="2" customWidth="1"/>
    <col min="2579" max="2579" width="5.5546875" style="2" customWidth="1"/>
    <col min="2580" max="2580" width="4.6640625" style="2" customWidth="1"/>
    <col min="2581" max="2581" width="1.88671875" style="2" customWidth="1"/>
    <col min="2582" max="2582" width="5.6640625" style="2" customWidth="1"/>
    <col min="2583" max="2816" width="9.109375" style="2"/>
    <col min="2817" max="2817" width="14" style="2" customWidth="1"/>
    <col min="2818" max="2818" width="5" style="2" customWidth="1"/>
    <col min="2819" max="2819" width="5.5546875" style="2" customWidth="1"/>
    <col min="2820" max="2820" width="6.5546875" style="2" customWidth="1"/>
    <col min="2821" max="2821" width="5" style="2" customWidth="1"/>
    <col min="2822" max="2822" width="2" style="2" customWidth="1"/>
    <col min="2823" max="2823" width="7" style="2" customWidth="1"/>
    <col min="2824" max="2824" width="4.88671875" style="2" customWidth="1"/>
    <col min="2825" max="2825" width="5" style="2" customWidth="1"/>
    <col min="2826" max="2826" width="5.88671875" style="2" customWidth="1"/>
    <col min="2827" max="2827" width="5.33203125" style="2" customWidth="1"/>
    <col min="2828" max="2828" width="6" style="2" customWidth="1"/>
    <col min="2829" max="2829" width="5.5546875" style="2" customWidth="1"/>
    <col min="2830" max="2830" width="5.109375" style="2" customWidth="1"/>
    <col min="2831" max="2831" width="2" style="2" customWidth="1"/>
    <col min="2832" max="2832" width="5.44140625" style="2" customWidth="1"/>
    <col min="2833" max="2833" width="4.88671875" style="2" customWidth="1"/>
    <col min="2834" max="2834" width="1.88671875" style="2" customWidth="1"/>
    <col min="2835" max="2835" width="5.5546875" style="2" customWidth="1"/>
    <col min="2836" max="2836" width="4.6640625" style="2" customWidth="1"/>
    <col min="2837" max="2837" width="1.88671875" style="2" customWidth="1"/>
    <col min="2838" max="2838" width="5.6640625" style="2" customWidth="1"/>
    <col min="2839" max="3072" width="9.109375" style="2"/>
    <col min="3073" max="3073" width="14" style="2" customWidth="1"/>
    <col min="3074" max="3074" width="5" style="2" customWidth="1"/>
    <col min="3075" max="3075" width="5.5546875" style="2" customWidth="1"/>
    <col min="3076" max="3076" width="6.5546875" style="2" customWidth="1"/>
    <col min="3077" max="3077" width="5" style="2" customWidth="1"/>
    <col min="3078" max="3078" width="2" style="2" customWidth="1"/>
    <col min="3079" max="3079" width="7" style="2" customWidth="1"/>
    <col min="3080" max="3080" width="4.88671875" style="2" customWidth="1"/>
    <col min="3081" max="3081" width="5" style="2" customWidth="1"/>
    <col min="3082" max="3082" width="5.88671875" style="2" customWidth="1"/>
    <col min="3083" max="3083" width="5.33203125" style="2" customWidth="1"/>
    <col min="3084" max="3084" width="6" style="2" customWidth="1"/>
    <col min="3085" max="3085" width="5.5546875" style="2" customWidth="1"/>
    <col min="3086" max="3086" width="5.109375" style="2" customWidth="1"/>
    <col min="3087" max="3087" width="2" style="2" customWidth="1"/>
    <col min="3088" max="3088" width="5.44140625" style="2" customWidth="1"/>
    <col min="3089" max="3089" width="4.88671875" style="2" customWidth="1"/>
    <col min="3090" max="3090" width="1.88671875" style="2" customWidth="1"/>
    <col min="3091" max="3091" width="5.5546875" style="2" customWidth="1"/>
    <col min="3092" max="3092" width="4.6640625" style="2" customWidth="1"/>
    <col min="3093" max="3093" width="1.88671875" style="2" customWidth="1"/>
    <col min="3094" max="3094" width="5.6640625" style="2" customWidth="1"/>
    <col min="3095" max="3328" width="9.109375" style="2"/>
    <col min="3329" max="3329" width="14" style="2" customWidth="1"/>
    <col min="3330" max="3330" width="5" style="2" customWidth="1"/>
    <col min="3331" max="3331" width="5.5546875" style="2" customWidth="1"/>
    <col min="3332" max="3332" width="6.5546875" style="2" customWidth="1"/>
    <col min="3333" max="3333" width="5" style="2" customWidth="1"/>
    <col min="3334" max="3334" width="2" style="2" customWidth="1"/>
    <col min="3335" max="3335" width="7" style="2" customWidth="1"/>
    <col min="3336" max="3336" width="4.88671875" style="2" customWidth="1"/>
    <col min="3337" max="3337" width="5" style="2" customWidth="1"/>
    <col min="3338" max="3338" width="5.88671875" style="2" customWidth="1"/>
    <col min="3339" max="3339" width="5.33203125" style="2" customWidth="1"/>
    <col min="3340" max="3340" width="6" style="2" customWidth="1"/>
    <col min="3341" max="3341" width="5.5546875" style="2" customWidth="1"/>
    <col min="3342" max="3342" width="5.109375" style="2" customWidth="1"/>
    <col min="3343" max="3343" width="2" style="2" customWidth="1"/>
    <col min="3344" max="3344" width="5.44140625" style="2" customWidth="1"/>
    <col min="3345" max="3345" width="4.88671875" style="2" customWidth="1"/>
    <col min="3346" max="3346" width="1.88671875" style="2" customWidth="1"/>
    <col min="3347" max="3347" width="5.5546875" style="2" customWidth="1"/>
    <col min="3348" max="3348" width="4.6640625" style="2" customWidth="1"/>
    <col min="3349" max="3349" width="1.88671875" style="2" customWidth="1"/>
    <col min="3350" max="3350" width="5.6640625" style="2" customWidth="1"/>
    <col min="3351" max="3584" width="9.109375" style="2"/>
    <col min="3585" max="3585" width="14" style="2" customWidth="1"/>
    <col min="3586" max="3586" width="5" style="2" customWidth="1"/>
    <col min="3587" max="3587" width="5.5546875" style="2" customWidth="1"/>
    <col min="3588" max="3588" width="6.5546875" style="2" customWidth="1"/>
    <col min="3589" max="3589" width="5" style="2" customWidth="1"/>
    <col min="3590" max="3590" width="2" style="2" customWidth="1"/>
    <col min="3591" max="3591" width="7" style="2" customWidth="1"/>
    <col min="3592" max="3592" width="4.88671875" style="2" customWidth="1"/>
    <col min="3593" max="3593" width="5" style="2" customWidth="1"/>
    <col min="3594" max="3594" width="5.88671875" style="2" customWidth="1"/>
    <col min="3595" max="3595" width="5.33203125" style="2" customWidth="1"/>
    <col min="3596" max="3596" width="6" style="2" customWidth="1"/>
    <col min="3597" max="3597" width="5.5546875" style="2" customWidth="1"/>
    <col min="3598" max="3598" width="5.109375" style="2" customWidth="1"/>
    <col min="3599" max="3599" width="2" style="2" customWidth="1"/>
    <col min="3600" max="3600" width="5.44140625" style="2" customWidth="1"/>
    <col min="3601" max="3601" width="4.88671875" style="2" customWidth="1"/>
    <col min="3602" max="3602" width="1.88671875" style="2" customWidth="1"/>
    <col min="3603" max="3603" width="5.5546875" style="2" customWidth="1"/>
    <col min="3604" max="3604" width="4.6640625" style="2" customWidth="1"/>
    <col min="3605" max="3605" width="1.88671875" style="2" customWidth="1"/>
    <col min="3606" max="3606" width="5.6640625" style="2" customWidth="1"/>
    <col min="3607" max="3840" width="9.109375" style="2"/>
    <col min="3841" max="3841" width="14" style="2" customWidth="1"/>
    <col min="3842" max="3842" width="5" style="2" customWidth="1"/>
    <col min="3843" max="3843" width="5.5546875" style="2" customWidth="1"/>
    <col min="3844" max="3844" width="6.5546875" style="2" customWidth="1"/>
    <col min="3845" max="3845" width="5" style="2" customWidth="1"/>
    <col min="3846" max="3846" width="2" style="2" customWidth="1"/>
    <col min="3847" max="3847" width="7" style="2" customWidth="1"/>
    <col min="3848" max="3848" width="4.88671875" style="2" customWidth="1"/>
    <col min="3849" max="3849" width="5" style="2" customWidth="1"/>
    <col min="3850" max="3850" width="5.88671875" style="2" customWidth="1"/>
    <col min="3851" max="3851" width="5.33203125" style="2" customWidth="1"/>
    <col min="3852" max="3852" width="6" style="2" customWidth="1"/>
    <col min="3853" max="3853" width="5.5546875" style="2" customWidth="1"/>
    <col min="3854" max="3854" width="5.109375" style="2" customWidth="1"/>
    <col min="3855" max="3855" width="2" style="2" customWidth="1"/>
    <col min="3856" max="3856" width="5.44140625" style="2" customWidth="1"/>
    <col min="3857" max="3857" width="4.88671875" style="2" customWidth="1"/>
    <col min="3858" max="3858" width="1.88671875" style="2" customWidth="1"/>
    <col min="3859" max="3859" width="5.5546875" style="2" customWidth="1"/>
    <col min="3860" max="3860" width="4.6640625" style="2" customWidth="1"/>
    <col min="3861" max="3861" width="1.88671875" style="2" customWidth="1"/>
    <col min="3862" max="3862" width="5.6640625" style="2" customWidth="1"/>
    <col min="3863" max="4096" width="9.109375" style="2"/>
    <col min="4097" max="4097" width="14" style="2" customWidth="1"/>
    <col min="4098" max="4098" width="5" style="2" customWidth="1"/>
    <col min="4099" max="4099" width="5.5546875" style="2" customWidth="1"/>
    <col min="4100" max="4100" width="6.5546875" style="2" customWidth="1"/>
    <col min="4101" max="4101" width="5" style="2" customWidth="1"/>
    <col min="4102" max="4102" width="2" style="2" customWidth="1"/>
    <col min="4103" max="4103" width="7" style="2" customWidth="1"/>
    <col min="4104" max="4104" width="4.88671875" style="2" customWidth="1"/>
    <col min="4105" max="4105" width="5" style="2" customWidth="1"/>
    <col min="4106" max="4106" width="5.88671875" style="2" customWidth="1"/>
    <col min="4107" max="4107" width="5.33203125" style="2" customWidth="1"/>
    <col min="4108" max="4108" width="6" style="2" customWidth="1"/>
    <col min="4109" max="4109" width="5.5546875" style="2" customWidth="1"/>
    <col min="4110" max="4110" width="5.109375" style="2" customWidth="1"/>
    <col min="4111" max="4111" width="2" style="2" customWidth="1"/>
    <col min="4112" max="4112" width="5.44140625" style="2" customWidth="1"/>
    <col min="4113" max="4113" width="4.88671875" style="2" customWidth="1"/>
    <col min="4114" max="4114" width="1.88671875" style="2" customWidth="1"/>
    <col min="4115" max="4115" width="5.5546875" style="2" customWidth="1"/>
    <col min="4116" max="4116" width="4.6640625" style="2" customWidth="1"/>
    <col min="4117" max="4117" width="1.88671875" style="2" customWidth="1"/>
    <col min="4118" max="4118" width="5.6640625" style="2" customWidth="1"/>
    <col min="4119" max="4352" width="9.109375" style="2"/>
    <col min="4353" max="4353" width="14" style="2" customWidth="1"/>
    <col min="4354" max="4354" width="5" style="2" customWidth="1"/>
    <col min="4355" max="4355" width="5.5546875" style="2" customWidth="1"/>
    <col min="4356" max="4356" width="6.5546875" style="2" customWidth="1"/>
    <col min="4357" max="4357" width="5" style="2" customWidth="1"/>
    <col min="4358" max="4358" width="2" style="2" customWidth="1"/>
    <col min="4359" max="4359" width="7" style="2" customWidth="1"/>
    <col min="4360" max="4360" width="4.88671875" style="2" customWidth="1"/>
    <col min="4361" max="4361" width="5" style="2" customWidth="1"/>
    <col min="4362" max="4362" width="5.88671875" style="2" customWidth="1"/>
    <col min="4363" max="4363" width="5.33203125" style="2" customWidth="1"/>
    <col min="4364" max="4364" width="6" style="2" customWidth="1"/>
    <col min="4365" max="4365" width="5.5546875" style="2" customWidth="1"/>
    <col min="4366" max="4366" width="5.109375" style="2" customWidth="1"/>
    <col min="4367" max="4367" width="2" style="2" customWidth="1"/>
    <col min="4368" max="4368" width="5.44140625" style="2" customWidth="1"/>
    <col min="4369" max="4369" width="4.88671875" style="2" customWidth="1"/>
    <col min="4370" max="4370" width="1.88671875" style="2" customWidth="1"/>
    <col min="4371" max="4371" width="5.5546875" style="2" customWidth="1"/>
    <col min="4372" max="4372" width="4.6640625" style="2" customWidth="1"/>
    <col min="4373" max="4373" width="1.88671875" style="2" customWidth="1"/>
    <col min="4374" max="4374" width="5.6640625" style="2" customWidth="1"/>
    <col min="4375" max="4608" width="9.109375" style="2"/>
    <col min="4609" max="4609" width="14" style="2" customWidth="1"/>
    <col min="4610" max="4610" width="5" style="2" customWidth="1"/>
    <col min="4611" max="4611" width="5.5546875" style="2" customWidth="1"/>
    <col min="4612" max="4612" width="6.5546875" style="2" customWidth="1"/>
    <col min="4613" max="4613" width="5" style="2" customWidth="1"/>
    <col min="4614" max="4614" width="2" style="2" customWidth="1"/>
    <col min="4615" max="4615" width="7" style="2" customWidth="1"/>
    <col min="4616" max="4616" width="4.88671875" style="2" customWidth="1"/>
    <col min="4617" max="4617" width="5" style="2" customWidth="1"/>
    <col min="4618" max="4618" width="5.88671875" style="2" customWidth="1"/>
    <col min="4619" max="4619" width="5.33203125" style="2" customWidth="1"/>
    <col min="4620" max="4620" width="6" style="2" customWidth="1"/>
    <col min="4621" max="4621" width="5.5546875" style="2" customWidth="1"/>
    <col min="4622" max="4622" width="5.109375" style="2" customWidth="1"/>
    <col min="4623" max="4623" width="2" style="2" customWidth="1"/>
    <col min="4624" max="4624" width="5.44140625" style="2" customWidth="1"/>
    <col min="4625" max="4625" width="4.88671875" style="2" customWidth="1"/>
    <col min="4626" max="4626" width="1.88671875" style="2" customWidth="1"/>
    <col min="4627" max="4627" width="5.5546875" style="2" customWidth="1"/>
    <col min="4628" max="4628" width="4.6640625" style="2" customWidth="1"/>
    <col min="4629" max="4629" width="1.88671875" style="2" customWidth="1"/>
    <col min="4630" max="4630" width="5.6640625" style="2" customWidth="1"/>
    <col min="4631" max="4864" width="9.109375" style="2"/>
    <col min="4865" max="4865" width="14" style="2" customWidth="1"/>
    <col min="4866" max="4866" width="5" style="2" customWidth="1"/>
    <col min="4867" max="4867" width="5.5546875" style="2" customWidth="1"/>
    <col min="4868" max="4868" width="6.5546875" style="2" customWidth="1"/>
    <col min="4869" max="4869" width="5" style="2" customWidth="1"/>
    <col min="4870" max="4870" width="2" style="2" customWidth="1"/>
    <col min="4871" max="4871" width="7" style="2" customWidth="1"/>
    <col min="4872" max="4872" width="4.88671875" style="2" customWidth="1"/>
    <col min="4873" max="4873" width="5" style="2" customWidth="1"/>
    <col min="4874" max="4874" width="5.88671875" style="2" customWidth="1"/>
    <col min="4875" max="4875" width="5.33203125" style="2" customWidth="1"/>
    <col min="4876" max="4876" width="6" style="2" customWidth="1"/>
    <col min="4877" max="4877" width="5.5546875" style="2" customWidth="1"/>
    <col min="4878" max="4878" width="5.109375" style="2" customWidth="1"/>
    <col min="4879" max="4879" width="2" style="2" customWidth="1"/>
    <col min="4880" max="4880" width="5.44140625" style="2" customWidth="1"/>
    <col min="4881" max="4881" width="4.88671875" style="2" customWidth="1"/>
    <col min="4882" max="4882" width="1.88671875" style="2" customWidth="1"/>
    <col min="4883" max="4883" width="5.5546875" style="2" customWidth="1"/>
    <col min="4884" max="4884" width="4.6640625" style="2" customWidth="1"/>
    <col min="4885" max="4885" width="1.88671875" style="2" customWidth="1"/>
    <col min="4886" max="4886" width="5.6640625" style="2" customWidth="1"/>
    <col min="4887" max="5120" width="9.109375" style="2"/>
    <col min="5121" max="5121" width="14" style="2" customWidth="1"/>
    <col min="5122" max="5122" width="5" style="2" customWidth="1"/>
    <col min="5123" max="5123" width="5.5546875" style="2" customWidth="1"/>
    <col min="5124" max="5124" width="6.5546875" style="2" customWidth="1"/>
    <col min="5125" max="5125" width="5" style="2" customWidth="1"/>
    <col min="5126" max="5126" width="2" style="2" customWidth="1"/>
    <col min="5127" max="5127" width="7" style="2" customWidth="1"/>
    <col min="5128" max="5128" width="4.88671875" style="2" customWidth="1"/>
    <col min="5129" max="5129" width="5" style="2" customWidth="1"/>
    <col min="5130" max="5130" width="5.88671875" style="2" customWidth="1"/>
    <col min="5131" max="5131" width="5.33203125" style="2" customWidth="1"/>
    <col min="5132" max="5132" width="6" style="2" customWidth="1"/>
    <col min="5133" max="5133" width="5.5546875" style="2" customWidth="1"/>
    <col min="5134" max="5134" width="5.109375" style="2" customWidth="1"/>
    <col min="5135" max="5135" width="2" style="2" customWidth="1"/>
    <col min="5136" max="5136" width="5.44140625" style="2" customWidth="1"/>
    <col min="5137" max="5137" width="4.88671875" style="2" customWidth="1"/>
    <col min="5138" max="5138" width="1.88671875" style="2" customWidth="1"/>
    <col min="5139" max="5139" width="5.5546875" style="2" customWidth="1"/>
    <col min="5140" max="5140" width="4.6640625" style="2" customWidth="1"/>
    <col min="5141" max="5141" width="1.88671875" style="2" customWidth="1"/>
    <col min="5142" max="5142" width="5.6640625" style="2" customWidth="1"/>
    <col min="5143" max="5376" width="9.109375" style="2"/>
    <col min="5377" max="5377" width="14" style="2" customWidth="1"/>
    <col min="5378" max="5378" width="5" style="2" customWidth="1"/>
    <col min="5379" max="5379" width="5.5546875" style="2" customWidth="1"/>
    <col min="5380" max="5380" width="6.5546875" style="2" customWidth="1"/>
    <col min="5381" max="5381" width="5" style="2" customWidth="1"/>
    <col min="5382" max="5382" width="2" style="2" customWidth="1"/>
    <col min="5383" max="5383" width="7" style="2" customWidth="1"/>
    <col min="5384" max="5384" width="4.88671875" style="2" customWidth="1"/>
    <col min="5385" max="5385" width="5" style="2" customWidth="1"/>
    <col min="5386" max="5386" width="5.88671875" style="2" customWidth="1"/>
    <col min="5387" max="5387" width="5.33203125" style="2" customWidth="1"/>
    <col min="5388" max="5388" width="6" style="2" customWidth="1"/>
    <col min="5389" max="5389" width="5.5546875" style="2" customWidth="1"/>
    <col min="5390" max="5390" width="5.109375" style="2" customWidth="1"/>
    <col min="5391" max="5391" width="2" style="2" customWidth="1"/>
    <col min="5392" max="5392" width="5.44140625" style="2" customWidth="1"/>
    <col min="5393" max="5393" width="4.88671875" style="2" customWidth="1"/>
    <col min="5394" max="5394" width="1.88671875" style="2" customWidth="1"/>
    <col min="5395" max="5395" width="5.5546875" style="2" customWidth="1"/>
    <col min="5396" max="5396" width="4.6640625" style="2" customWidth="1"/>
    <col min="5397" max="5397" width="1.88671875" style="2" customWidth="1"/>
    <col min="5398" max="5398" width="5.6640625" style="2" customWidth="1"/>
    <col min="5399" max="5632" width="9.109375" style="2"/>
    <col min="5633" max="5633" width="14" style="2" customWidth="1"/>
    <col min="5634" max="5634" width="5" style="2" customWidth="1"/>
    <col min="5635" max="5635" width="5.5546875" style="2" customWidth="1"/>
    <col min="5636" max="5636" width="6.5546875" style="2" customWidth="1"/>
    <col min="5637" max="5637" width="5" style="2" customWidth="1"/>
    <col min="5638" max="5638" width="2" style="2" customWidth="1"/>
    <col min="5639" max="5639" width="7" style="2" customWidth="1"/>
    <col min="5640" max="5640" width="4.88671875" style="2" customWidth="1"/>
    <col min="5641" max="5641" width="5" style="2" customWidth="1"/>
    <col min="5642" max="5642" width="5.88671875" style="2" customWidth="1"/>
    <col min="5643" max="5643" width="5.33203125" style="2" customWidth="1"/>
    <col min="5644" max="5644" width="6" style="2" customWidth="1"/>
    <col min="5645" max="5645" width="5.5546875" style="2" customWidth="1"/>
    <col min="5646" max="5646" width="5.109375" style="2" customWidth="1"/>
    <col min="5647" max="5647" width="2" style="2" customWidth="1"/>
    <col min="5648" max="5648" width="5.44140625" style="2" customWidth="1"/>
    <col min="5649" max="5649" width="4.88671875" style="2" customWidth="1"/>
    <col min="5650" max="5650" width="1.88671875" style="2" customWidth="1"/>
    <col min="5651" max="5651" width="5.5546875" style="2" customWidth="1"/>
    <col min="5652" max="5652" width="4.6640625" style="2" customWidth="1"/>
    <col min="5653" max="5653" width="1.88671875" style="2" customWidth="1"/>
    <col min="5654" max="5654" width="5.6640625" style="2" customWidth="1"/>
    <col min="5655" max="5888" width="9.109375" style="2"/>
    <col min="5889" max="5889" width="14" style="2" customWidth="1"/>
    <col min="5890" max="5890" width="5" style="2" customWidth="1"/>
    <col min="5891" max="5891" width="5.5546875" style="2" customWidth="1"/>
    <col min="5892" max="5892" width="6.5546875" style="2" customWidth="1"/>
    <col min="5893" max="5893" width="5" style="2" customWidth="1"/>
    <col min="5894" max="5894" width="2" style="2" customWidth="1"/>
    <col min="5895" max="5895" width="7" style="2" customWidth="1"/>
    <col min="5896" max="5896" width="4.88671875" style="2" customWidth="1"/>
    <col min="5897" max="5897" width="5" style="2" customWidth="1"/>
    <col min="5898" max="5898" width="5.88671875" style="2" customWidth="1"/>
    <col min="5899" max="5899" width="5.33203125" style="2" customWidth="1"/>
    <col min="5900" max="5900" width="6" style="2" customWidth="1"/>
    <col min="5901" max="5901" width="5.5546875" style="2" customWidth="1"/>
    <col min="5902" max="5902" width="5.109375" style="2" customWidth="1"/>
    <col min="5903" max="5903" width="2" style="2" customWidth="1"/>
    <col min="5904" max="5904" width="5.44140625" style="2" customWidth="1"/>
    <col min="5905" max="5905" width="4.88671875" style="2" customWidth="1"/>
    <col min="5906" max="5906" width="1.88671875" style="2" customWidth="1"/>
    <col min="5907" max="5907" width="5.5546875" style="2" customWidth="1"/>
    <col min="5908" max="5908" width="4.6640625" style="2" customWidth="1"/>
    <col min="5909" max="5909" width="1.88671875" style="2" customWidth="1"/>
    <col min="5910" max="5910" width="5.6640625" style="2" customWidth="1"/>
    <col min="5911" max="6144" width="9.109375" style="2"/>
    <col min="6145" max="6145" width="14" style="2" customWidth="1"/>
    <col min="6146" max="6146" width="5" style="2" customWidth="1"/>
    <col min="6147" max="6147" width="5.5546875" style="2" customWidth="1"/>
    <col min="6148" max="6148" width="6.5546875" style="2" customWidth="1"/>
    <col min="6149" max="6149" width="5" style="2" customWidth="1"/>
    <col min="6150" max="6150" width="2" style="2" customWidth="1"/>
    <col min="6151" max="6151" width="7" style="2" customWidth="1"/>
    <col min="6152" max="6152" width="4.88671875" style="2" customWidth="1"/>
    <col min="6153" max="6153" width="5" style="2" customWidth="1"/>
    <col min="6154" max="6154" width="5.88671875" style="2" customWidth="1"/>
    <col min="6155" max="6155" width="5.33203125" style="2" customWidth="1"/>
    <col min="6156" max="6156" width="6" style="2" customWidth="1"/>
    <col min="6157" max="6157" width="5.5546875" style="2" customWidth="1"/>
    <col min="6158" max="6158" width="5.109375" style="2" customWidth="1"/>
    <col min="6159" max="6159" width="2" style="2" customWidth="1"/>
    <col min="6160" max="6160" width="5.44140625" style="2" customWidth="1"/>
    <col min="6161" max="6161" width="4.88671875" style="2" customWidth="1"/>
    <col min="6162" max="6162" width="1.88671875" style="2" customWidth="1"/>
    <col min="6163" max="6163" width="5.5546875" style="2" customWidth="1"/>
    <col min="6164" max="6164" width="4.6640625" style="2" customWidth="1"/>
    <col min="6165" max="6165" width="1.88671875" style="2" customWidth="1"/>
    <col min="6166" max="6166" width="5.6640625" style="2" customWidth="1"/>
    <col min="6167" max="6400" width="9.109375" style="2"/>
    <col min="6401" max="6401" width="14" style="2" customWidth="1"/>
    <col min="6402" max="6402" width="5" style="2" customWidth="1"/>
    <col min="6403" max="6403" width="5.5546875" style="2" customWidth="1"/>
    <col min="6404" max="6404" width="6.5546875" style="2" customWidth="1"/>
    <col min="6405" max="6405" width="5" style="2" customWidth="1"/>
    <col min="6406" max="6406" width="2" style="2" customWidth="1"/>
    <col min="6407" max="6407" width="7" style="2" customWidth="1"/>
    <col min="6408" max="6408" width="4.88671875" style="2" customWidth="1"/>
    <col min="6409" max="6409" width="5" style="2" customWidth="1"/>
    <col min="6410" max="6410" width="5.88671875" style="2" customWidth="1"/>
    <col min="6411" max="6411" width="5.33203125" style="2" customWidth="1"/>
    <col min="6412" max="6412" width="6" style="2" customWidth="1"/>
    <col min="6413" max="6413" width="5.5546875" style="2" customWidth="1"/>
    <col min="6414" max="6414" width="5.109375" style="2" customWidth="1"/>
    <col min="6415" max="6415" width="2" style="2" customWidth="1"/>
    <col min="6416" max="6416" width="5.44140625" style="2" customWidth="1"/>
    <col min="6417" max="6417" width="4.88671875" style="2" customWidth="1"/>
    <col min="6418" max="6418" width="1.88671875" style="2" customWidth="1"/>
    <col min="6419" max="6419" width="5.5546875" style="2" customWidth="1"/>
    <col min="6420" max="6420" width="4.6640625" style="2" customWidth="1"/>
    <col min="6421" max="6421" width="1.88671875" style="2" customWidth="1"/>
    <col min="6422" max="6422" width="5.6640625" style="2" customWidth="1"/>
    <col min="6423" max="6656" width="9.109375" style="2"/>
    <col min="6657" max="6657" width="14" style="2" customWidth="1"/>
    <col min="6658" max="6658" width="5" style="2" customWidth="1"/>
    <col min="6659" max="6659" width="5.5546875" style="2" customWidth="1"/>
    <col min="6660" max="6660" width="6.5546875" style="2" customWidth="1"/>
    <col min="6661" max="6661" width="5" style="2" customWidth="1"/>
    <col min="6662" max="6662" width="2" style="2" customWidth="1"/>
    <col min="6663" max="6663" width="7" style="2" customWidth="1"/>
    <col min="6664" max="6664" width="4.88671875" style="2" customWidth="1"/>
    <col min="6665" max="6665" width="5" style="2" customWidth="1"/>
    <col min="6666" max="6666" width="5.88671875" style="2" customWidth="1"/>
    <col min="6667" max="6667" width="5.33203125" style="2" customWidth="1"/>
    <col min="6668" max="6668" width="6" style="2" customWidth="1"/>
    <col min="6669" max="6669" width="5.5546875" style="2" customWidth="1"/>
    <col min="6670" max="6670" width="5.109375" style="2" customWidth="1"/>
    <col min="6671" max="6671" width="2" style="2" customWidth="1"/>
    <col min="6672" max="6672" width="5.44140625" style="2" customWidth="1"/>
    <col min="6673" max="6673" width="4.88671875" style="2" customWidth="1"/>
    <col min="6674" max="6674" width="1.88671875" style="2" customWidth="1"/>
    <col min="6675" max="6675" width="5.5546875" style="2" customWidth="1"/>
    <col min="6676" max="6676" width="4.6640625" style="2" customWidth="1"/>
    <col min="6677" max="6677" width="1.88671875" style="2" customWidth="1"/>
    <col min="6678" max="6678" width="5.6640625" style="2" customWidth="1"/>
    <col min="6679" max="6912" width="9.109375" style="2"/>
    <col min="6913" max="6913" width="14" style="2" customWidth="1"/>
    <col min="6914" max="6914" width="5" style="2" customWidth="1"/>
    <col min="6915" max="6915" width="5.5546875" style="2" customWidth="1"/>
    <col min="6916" max="6916" width="6.5546875" style="2" customWidth="1"/>
    <col min="6917" max="6917" width="5" style="2" customWidth="1"/>
    <col min="6918" max="6918" width="2" style="2" customWidth="1"/>
    <col min="6919" max="6919" width="7" style="2" customWidth="1"/>
    <col min="6920" max="6920" width="4.88671875" style="2" customWidth="1"/>
    <col min="6921" max="6921" width="5" style="2" customWidth="1"/>
    <col min="6922" max="6922" width="5.88671875" style="2" customWidth="1"/>
    <col min="6923" max="6923" width="5.33203125" style="2" customWidth="1"/>
    <col min="6924" max="6924" width="6" style="2" customWidth="1"/>
    <col min="6925" max="6925" width="5.5546875" style="2" customWidth="1"/>
    <col min="6926" max="6926" width="5.109375" style="2" customWidth="1"/>
    <col min="6927" max="6927" width="2" style="2" customWidth="1"/>
    <col min="6928" max="6928" width="5.44140625" style="2" customWidth="1"/>
    <col min="6929" max="6929" width="4.88671875" style="2" customWidth="1"/>
    <col min="6930" max="6930" width="1.88671875" style="2" customWidth="1"/>
    <col min="6931" max="6931" width="5.5546875" style="2" customWidth="1"/>
    <col min="6932" max="6932" width="4.6640625" style="2" customWidth="1"/>
    <col min="6933" max="6933" width="1.88671875" style="2" customWidth="1"/>
    <col min="6934" max="6934" width="5.6640625" style="2" customWidth="1"/>
    <col min="6935" max="7168" width="9.109375" style="2"/>
    <col min="7169" max="7169" width="14" style="2" customWidth="1"/>
    <col min="7170" max="7170" width="5" style="2" customWidth="1"/>
    <col min="7171" max="7171" width="5.5546875" style="2" customWidth="1"/>
    <col min="7172" max="7172" width="6.5546875" style="2" customWidth="1"/>
    <col min="7173" max="7173" width="5" style="2" customWidth="1"/>
    <col min="7174" max="7174" width="2" style="2" customWidth="1"/>
    <col min="7175" max="7175" width="7" style="2" customWidth="1"/>
    <col min="7176" max="7176" width="4.88671875" style="2" customWidth="1"/>
    <col min="7177" max="7177" width="5" style="2" customWidth="1"/>
    <col min="7178" max="7178" width="5.88671875" style="2" customWidth="1"/>
    <col min="7179" max="7179" width="5.33203125" style="2" customWidth="1"/>
    <col min="7180" max="7180" width="6" style="2" customWidth="1"/>
    <col min="7181" max="7181" width="5.5546875" style="2" customWidth="1"/>
    <col min="7182" max="7182" width="5.109375" style="2" customWidth="1"/>
    <col min="7183" max="7183" width="2" style="2" customWidth="1"/>
    <col min="7184" max="7184" width="5.44140625" style="2" customWidth="1"/>
    <col min="7185" max="7185" width="4.88671875" style="2" customWidth="1"/>
    <col min="7186" max="7186" width="1.88671875" style="2" customWidth="1"/>
    <col min="7187" max="7187" width="5.5546875" style="2" customWidth="1"/>
    <col min="7188" max="7188" width="4.6640625" style="2" customWidth="1"/>
    <col min="7189" max="7189" width="1.88671875" style="2" customWidth="1"/>
    <col min="7190" max="7190" width="5.6640625" style="2" customWidth="1"/>
    <col min="7191" max="7424" width="9.109375" style="2"/>
    <col min="7425" max="7425" width="14" style="2" customWidth="1"/>
    <col min="7426" max="7426" width="5" style="2" customWidth="1"/>
    <col min="7427" max="7427" width="5.5546875" style="2" customWidth="1"/>
    <col min="7428" max="7428" width="6.5546875" style="2" customWidth="1"/>
    <col min="7429" max="7429" width="5" style="2" customWidth="1"/>
    <col min="7430" max="7430" width="2" style="2" customWidth="1"/>
    <col min="7431" max="7431" width="7" style="2" customWidth="1"/>
    <col min="7432" max="7432" width="4.88671875" style="2" customWidth="1"/>
    <col min="7433" max="7433" width="5" style="2" customWidth="1"/>
    <col min="7434" max="7434" width="5.88671875" style="2" customWidth="1"/>
    <col min="7435" max="7435" width="5.33203125" style="2" customWidth="1"/>
    <col min="7436" max="7436" width="6" style="2" customWidth="1"/>
    <col min="7437" max="7437" width="5.5546875" style="2" customWidth="1"/>
    <col min="7438" max="7438" width="5.109375" style="2" customWidth="1"/>
    <col min="7439" max="7439" width="2" style="2" customWidth="1"/>
    <col min="7440" max="7440" width="5.44140625" style="2" customWidth="1"/>
    <col min="7441" max="7441" width="4.88671875" style="2" customWidth="1"/>
    <col min="7442" max="7442" width="1.88671875" style="2" customWidth="1"/>
    <col min="7443" max="7443" width="5.5546875" style="2" customWidth="1"/>
    <col min="7444" max="7444" width="4.6640625" style="2" customWidth="1"/>
    <col min="7445" max="7445" width="1.88671875" style="2" customWidth="1"/>
    <col min="7446" max="7446" width="5.6640625" style="2" customWidth="1"/>
    <col min="7447" max="7680" width="9.109375" style="2"/>
    <col min="7681" max="7681" width="14" style="2" customWidth="1"/>
    <col min="7682" max="7682" width="5" style="2" customWidth="1"/>
    <col min="7683" max="7683" width="5.5546875" style="2" customWidth="1"/>
    <col min="7684" max="7684" width="6.5546875" style="2" customWidth="1"/>
    <col min="7685" max="7685" width="5" style="2" customWidth="1"/>
    <col min="7686" max="7686" width="2" style="2" customWidth="1"/>
    <col min="7687" max="7687" width="7" style="2" customWidth="1"/>
    <col min="7688" max="7688" width="4.88671875" style="2" customWidth="1"/>
    <col min="7689" max="7689" width="5" style="2" customWidth="1"/>
    <col min="7690" max="7690" width="5.88671875" style="2" customWidth="1"/>
    <col min="7691" max="7691" width="5.33203125" style="2" customWidth="1"/>
    <col min="7692" max="7692" width="6" style="2" customWidth="1"/>
    <col min="7693" max="7693" width="5.5546875" style="2" customWidth="1"/>
    <col min="7694" max="7694" width="5.109375" style="2" customWidth="1"/>
    <col min="7695" max="7695" width="2" style="2" customWidth="1"/>
    <col min="7696" max="7696" width="5.44140625" style="2" customWidth="1"/>
    <col min="7697" max="7697" width="4.88671875" style="2" customWidth="1"/>
    <col min="7698" max="7698" width="1.88671875" style="2" customWidth="1"/>
    <col min="7699" max="7699" width="5.5546875" style="2" customWidth="1"/>
    <col min="7700" max="7700" width="4.6640625" style="2" customWidth="1"/>
    <col min="7701" max="7701" width="1.88671875" style="2" customWidth="1"/>
    <col min="7702" max="7702" width="5.6640625" style="2" customWidth="1"/>
    <col min="7703" max="7936" width="9.109375" style="2"/>
    <col min="7937" max="7937" width="14" style="2" customWidth="1"/>
    <col min="7938" max="7938" width="5" style="2" customWidth="1"/>
    <col min="7939" max="7939" width="5.5546875" style="2" customWidth="1"/>
    <col min="7940" max="7940" width="6.5546875" style="2" customWidth="1"/>
    <col min="7941" max="7941" width="5" style="2" customWidth="1"/>
    <col min="7942" max="7942" width="2" style="2" customWidth="1"/>
    <col min="7943" max="7943" width="7" style="2" customWidth="1"/>
    <col min="7944" max="7944" width="4.88671875" style="2" customWidth="1"/>
    <col min="7945" max="7945" width="5" style="2" customWidth="1"/>
    <col min="7946" max="7946" width="5.88671875" style="2" customWidth="1"/>
    <col min="7947" max="7947" width="5.33203125" style="2" customWidth="1"/>
    <col min="7948" max="7948" width="6" style="2" customWidth="1"/>
    <col min="7949" max="7949" width="5.5546875" style="2" customWidth="1"/>
    <col min="7950" max="7950" width="5.109375" style="2" customWidth="1"/>
    <col min="7951" max="7951" width="2" style="2" customWidth="1"/>
    <col min="7952" max="7952" width="5.44140625" style="2" customWidth="1"/>
    <col min="7953" max="7953" width="4.88671875" style="2" customWidth="1"/>
    <col min="7954" max="7954" width="1.88671875" style="2" customWidth="1"/>
    <col min="7955" max="7955" width="5.5546875" style="2" customWidth="1"/>
    <col min="7956" max="7956" width="4.6640625" style="2" customWidth="1"/>
    <col min="7957" max="7957" width="1.88671875" style="2" customWidth="1"/>
    <col min="7958" max="7958" width="5.6640625" style="2" customWidth="1"/>
    <col min="7959" max="8192" width="9.109375" style="2"/>
    <col min="8193" max="8193" width="14" style="2" customWidth="1"/>
    <col min="8194" max="8194" width="5" style="2" customWidth="1"/>
    <col min="8195" max="8195" width="5.5546875" style="2" customWidth="1"/>
    <col min="8196" max="8196" width="6.5546875" style="2" customWidth="1"/>
    <col min="8197" max="8197" width="5" style="2" customWidth="1"/>
    <col min="8198" max="8198" width="2" style="2" customWidth="1"/>
    <col min="8199" max="8199" width="7" style="2" customWidth="1"/>
    <col min="8200" max="8200" width="4.88671875" style="2" customWidth="1"/>
    <col min="8201" max="8201" width="5" style="2" customWidth="1"/>
    <col min="8202" max="8202" width="5.88671875" style="2" customWidth="1"/>
    <col min="8203" max="8203" width="5.33203125" style="2" customWidth="1"/>
    <col min="8204" max="8204" width="6" style="2" customWidth="1"/>
    <col min="8205" max="8205" width="5.5546875" style="2" customWidth="1"/>
    <col min="8206" max="8206" width="5.109375" style="2" customWidth="1"/>
    <col min="8207" max="8207" width="2" style="2" customWidth="1"/>
    <col min="8208" max="8208" width="5.44140625" style="2" customWidth="1"/>
    <col min="8209" max="8209" width="4.88671875" style="2" customWidth="1"/>
    <col min="8210" max="8210" width="1.88671875" style="2" customWidth="1"/>
    <col min="8211" max="8211" width="5.5546875" style="2" customWidth="1"/>
    <col min="8212" max="8212" width="4.6640625" style="2" customWidth="1"/>
    <col min="8213" max="8213" width="1.88671875" style="2" customWidth="1"/>
    <col min="8214" max="8214" width="5.6640625" style="2" customWidth="1"/>
    <col min="8215" max="8448" width="9.109375" style="2"/>
    <col min="8449" max="8449" width="14" style="2" customWidth="1"/>
    <col min="8450" max="8450" width="5" style="2" customWidth="1"/>
    <col min="8451" max="8451" width="5.5546875" style="2" customWidth="1"/>
    <col min="8452" max="8452" width="6.5546875" style="2" customWidth="1"/>
    <col min="8453" max="8453" width="5" style="2" customWidth="1"/>
    <col min="8454" max="8454" width="2" style="2" customWidth="1"/>
    <col min="8455" max="8455" width="7" style="2" customWidth="1"/>
    <col min="8456" max="8456" width="4.88671875" style="2" customWidth="1"/>
    <col min="8457" max="8457" width="5" style="2" customWidth="1"/>
    <col min="8458" max="8458" width="5.88671875" style="2" customWidth="1"/>
    <col min="8459" max="8459" width="5.33203125" style="2" customWidth="1"/>
    <col min="8460" max="8460" width="6" style="2" customWidth="1"/>
    <col min="8461" max="8461" width="5.5546875" style="2" customWidth="1"/>
    <col min="8462" max="8462" width="5.109375" style="2" customWidth="1"/>
    <col min="8463" max="8463" width="2" style="2" customWidth="1"/>
    <col min="8464" max="8464" width="5.44140625" style="2" customWidth="1"/>
    <col min="8465" max="8465" width="4.88671875" style="2" customWidth="1"/>
    <col min="8466" max="8466" width="1.88671875" style="2" customWidth="1"/>
    <col min="8467" max="8467" width="5.5546875" style="2" customWidth="1"/>
    <col min="8468" max="8468" width="4.6640625" style="2" customWidth="1"/>
    <col min="8469" max="8469" width="1.88671875" style="2" customWidth="1"/>
    <col min="8470" max="8470" width="5.6640625" style="2" customWidth="1"/>
    <col min="8471" max="8704" width="9.109375" style="2"/>
    <col min="8705" max="8705" width="14" style="2" customWidth="1"/>
    <col min="8706" max="8706" width="5" style="2" customWidth="1"/>
    <col min="8707" max="8707" width="5.5546875" style="2" customWidth="1"/>
    <col min="8708" max="8708" width="6.5546875" style="2" customWidth="1"/>
    <col min="8709" max="8709" width="5" style="2" customWidth="1"/>
    <col min="8710" max="8710" width="2" style="2" customWidth="1"/>
    <col min="8711" max="8711" width="7" style="2" customWidth="1"/>
    <col min="8712" max="8712" width="4.88671875" style="2" customWidth="1"/>
    <col min="8713" max="8713" width="5" style="2" customWidth="1"/>
    <col min="8714" max="8714" width="5.88671875" style="2" customWidth="1"/>
    <col min="8715" max="8715" width="5.33203125" style="2" customWidth="1"/>
    <col min="8716" max="8716" width="6" style="2" customWidth="1"/>
    <col min="8717" max="8717" width="5.5546875" style="2" customWidth="1"/>
    <col min="8718" max="8718" width="5.109375" style="2" customWidth="1"/>
    <col min="8719" max="8719" width="2" style="2" customWidth="1"/>
    <col min="8720" max="8720" width="5.44140625" style="2" customWidth="1"/>
    <col min="8721" max="8721" width="4.88671875" style="2" customWidth="1"/>
    <col min="8722" max="8722" width="1.88671875" style="2" customWidth="1"/>
    <col min="8723" max="8723" width="5.5546875" style="2" customWidth="1"/>
    <col min="8724" max="8724" width="4.6640625" style="2" customWidth="1"/>
    <col min="8725" max="8725" width="1.88671875" style="2" customWidth="1"/>
    <col min="8726" max="8726" width="5.6640625" style="2" customWidth="1"/>
    <col min="8727" max="8960" width="9.109375" style="2"/>
    <col min="8961" max="8961" width="14" style="2" customWidth="1"/>
    <col min="8962" max="8962" width="5" style="2" customWidth="1"/>
    <col min="8963" max="8963" width="5.5546875" style="2" customWidth="1"/>
    <col min="8964" max="8964" width="6.5546875" style="2" customWidth="1"/>
    <col min="8965" max="8965" width="5" style="2" customWidth="1"/>
    <col min="8966" max="8966" width="2" style="2" customWidth="1"/>
    <col min="8967" max="8967" width="7" style="2" customWidth="1"/>
    <col min="8968" max="8968" width="4.88671875" style="2" customWidth="1"/>
    <col min="8969" max="8969" width="5" style="2" customWidth="1"/>
    <col min="8970" max="8970" width="5.88671875" style="2" customWidth="1"/>
    <col min="8971" max="8971" width="5.33203125" style="2" customWidth="1"/>
    <col min="8972" max="8972" width="6" style="2" customWidth="1"/>
    <col min="8973" max="8973" width="5.5546875" style="2" customWidth="1"/>
    <col min="8974" max="8974" width="5.109375" style="2" customWidth="1"/>
    <col min="8975" max="8975" width="2" style="2" customWidth="1"/>
    <col min="8976" max="8976" width="5.44140625" style="2" customWidth="1"/>
    <col min="8977" max="8977" width="4.88671875" style="2" customWidth="1"/>
    <col min="8978" max="8978" width="1.88671875" style="2" customWidth="1"/>
    <col min="8979" max="8979" width="5.5546875" style="2" customWidth="1"/>
    <col min="8980" max="8980" width="4.6640625" style="2" customWidth="1"/>
    <col min="8981" max="8981" width="1.88671875" style="2" customWidth="1"/>
    <col min="8982" max="8982" width="5.6640625" style="2" customWidth="1"/>
    <col min="8983" max="9216" width="9.109375" style="2"/>
    <col min="9217" max="9217" width="14" style="2" customWidth="1"/>
    <col min="9218" max="9218" width="5" style="2" customWidth="1"/>
    <col min="9219" max="9219" width="5.5546875" style="2" customWidth="1"/>
    <col min="9220" max="9220" width="6.5546875" style="2" customWidth="1"/>
    <col min="9221" max="9221" width="5" style="2" customWidth="1"/>
    <col min="9222" max="9222" width="2" style="2" customWidth="1"/>
    <col min="9223" max="9223" width="7" style="2" customWidth="1"/>
    <col min="9224" max="9224" width="4.88671875" style="2" customWidth="1"/>
    <col min="9225" max="9225" width="5" style="2" customWidth="1"/>
    <col min="9226" max="9226" width="5.88671875" style="2" customWidth="1"/>
    <col min="9227" max="9227" width="5.33203125" style="2" customWidth="1"/>
    <col min="9228" max="9228" width="6" style="2" customWidth="1"/>
    <col min="9229" max="9229" width="5.5546875" style="2" customWidth="1"/>
    <col min="9230" max="9230" width="5.109375" style="2" customWidth="1"/>
    <col min="9231" max="9231" width="2" style="2" customWidth="1"/>
    <col min="9232" max="9232" width="5.44140625" style="2" customWidth="1"/>
    <col min="9233" max="9233" width="4.88671875" style="2" customWidth="1"/>
    <col min="9234" max="9234" width="1.88671875" style="2" customWidth="1"/>
    <col min="9235" max="9235" width="5.5546875" style="2" customWidth="1"/>
    <col min="9236" max="9236" width="4.6640625" style="2" customWidth="1"/>
    <col min="9237" max="9237" width="1.88671875" style="2" customWidth="1"/>
    <col min="9238" max="9238" width="5.6640625" style="2" customWidth="1"/>
    <col min="9239" max="9472" width="9.109375" style="2"/>
    <col min="9473" max="9473" width="14" style="2" customWidth="1"/>
    <col min="9474" max="9474" width="5" style="2" customWidth="1"/>
    <col min="9475" max="9475" width="5.5546875" style="2" customWidth="1"/>
    <col min="9476" max="9476" width="6.5546875" style="2" customWidth="1"/>
    <col min="9477" max="9477" width="5" style="2" customWidth="1"/>
    <col min="9478" max="9478" width="2" style="2" customWidth="1"/>
    <col min="9479" max="9479" width="7" style="2" customWidth="1"/>
    <col min="9480" max="9480" width="4.88671875" style="2" customWidth="1"/>
    <col min="9481" max="9481" width="5" style="2" customWidth="1"/>
    <col min="9482" max="9482" width="5.88671875" style="2" customWidth="1"/>
    <col min="9483" max="9483" width="5.33203125" style="2" customWidth="1"/>
    <col min="9484" max="9484" width="6" style="2" customWidth="1"/>
    <col min="9485" max="9485" width="5.5546875" style="2" customWidth="1"/>
    <col min="9486" max="9486" width="5.109375" style="2" customWidth="1"/>
    <col min="9487" max="9487" width="2" style="2" customWidth="1"/>
    <col min="9488" max="9488" width="5.44140625" style="2" customWidth="1"/>
    <col min="9489" max="9489" width="4.88671875" style="2" customWidth="1"/>
    <col min="9490" max="9490" width="1.88671875" style="2" customWidth="1"/>
    <col min="9491" max="9491" width="5.5546875" style="2" customWidth="1"/>
    <col min="9492" max="9492" width="4.6640625" style="2" customWidth="1"/>
    <col min="9493" max="9493" width="1.88671875" style="2" customWidth="1"/>
    <col min="9494" max="9494" width="5.6640625" style="2" customWidth="1"/>
    <col min="9495" max="9728" width="9.109375" style="2"/>
    <col min="9729" max="9729" width="14" style="2" customWidth="1"/>
    <col min="9730" max="9730" width="5" style="2" customWidth="1"/>
    <col min="9731" max="9731" width="5.5546875" style="2" customWidth="1"/>
    <col min="9732" max="9732" width="6.5546875" style="2" customWidth="1"/>
    <col min="9733" max="9733" width="5" style="2" customWidth="1"/>
    <col min="9734" max="9734" width="2" style="2" customWidth="1"/>
    <col min="9735" max="9735" width="7" style="2" customWidth="1"/>
    <col min="9736" max="9736" width="4.88671875" style="2" customWidth="1"/>
    <col min="9737" max="9737" width="5" style="2" customWidth="1"/>
    <col min="9738" max="9738" width="5.88671875" style="2" customWidth="1"/>
    <col min="9739" max="9739" width="5.33203125" style="2" customWidth="1"/>
    <col min="9740" max="9740" width="6" style="2" customWidth="1"/>
    <col min="9741" max="9741" width="5.5546875" style="2" customWidth="1"/>
    <col min="9742" max="9742" width="5.109375" style="2" customWidth="1"/>
    <col min="9743" max="9743" width="2" style="2" customWidth="1"/>
    <col min="9744" max="9744" width="5.44140625" style="2" customWidth="1"/>
    <col min="9745" max="9745" width="4.88671875" style="2" customWidth="1"/>
    <col min="9746" max="9746" width="1.88671875" style="2" customWidth="1"/>
    <col min="9747" max="9747" width="5.5546875" style="2" customWidth="1"/>
    <col min="9748" max="9748" width="4.6640625" style="2" customWidth="1"/>
    <col min="9749" max="9749" width="1.88671875" style="2" customWidth="1"/>
    <col min="9750" max="9750" width="5.6640625" style="2" customWidth="1"/>
    <col min="9751" max="9984" width="9.109375" style="2"/>
    <col min="9985" max="9985" width="14" style="2" customWidth="1"/>
    <col min="9986" max="9986" width="5" style="2" customWidth="1"/>
    <col min="9987" max="9987" width="5.5546875" style="2" customWidth="1"/>
    <col min="9988" max="9988" width="6.5546875" style="2" customWidth="1"/>
    <col min="9989" max="9989" width="5" style="2" customWidth="1"/>
    <col min="9990" max="9990" width="2" style="2" customWidth="1"/>
    <col min="9991" max="9991" width="7" style="2" customWidth="1"/>
    <col min="9992" max="9992" width="4.88671875" style="2" customWidth="1"/>
    <col min="9993" max="9993" width="5" style="2" customWidth="1"/>
    <col min="9994" max="9994" width="5.88671875" style="2" customWidth="1"/>
    <col min="9995" max="9995" width="5.33203125" style="2" customWidth="1"/>
    <col min="9996" max="9996" width="6" style="2" customWidth="1"/>
    <col min="9997" max="9997" width="5.5546875" style="2" customWidth="1"/>
    <col min="9998" max="9998" width="5.109375" style="2" customWidth="1"/>
    <col min="9999" max="9999" width="2" style="2" customWidth="1"/>
    <col min="10000" max="10000" width="5.44140625" style="2" customWidth="1"/>
    <col min="10001" max="10001" width="4.88671875" style="2" customWidth="1"/>
    <col min="10002" max="10002" width="1.88671875" style="2" customWidth="1"/>
    <col min="10003" max="10003" width="5.5546875" style="2" customWidth="1"/>
    <col min="10004" max="10004" width="4.6640625" style="2" customWidth="1"/>
    <col min="10005" max="10005" width="1.88671875" style="2" customWidth="1"/>
    <col min="10006" max="10006" width="5.6640625" style="2" customWidth="1"/>
    <col min="10007" max="10240" width="9.109375" style="2"/>
    <col min="10241" max="10241" width="14" style="2" customWidth="1"/>
    <col min="10242" max="10242" width="5" style="2" customWidth="1"/>
    <col min="10243" max="10243" width="5.5546875" style="2" customWidth="1"/>
    <col min="10244" max="10244" width="6.5546875" style="2" customWidth="1"/>
    <col min="10245" max="10245" width="5" style="2" customWidth="1"/>
    <col min="10246" max="10246" width="2" style="2" customWidth="1"/>
    <col min="10247" max="10247" width="7" style="2" customWidth="1"/>
    <col min="10248" max="10248" width="4.88671875" style="2" customWidth="1"/>
    <col min="10249" max="10249" width="5" style="2" customWidth="1"/>
    <col min="10250" max="10250" width="5.88671875" style="2" customWidth="1"/>
    <col min="10251" max="10251" width="5.33203125" style="2" customWidth="1"/>
    <col min="10252" max="10252" width="6" style="2" customWidth="1"/>
    <col min="10253" max="10253" width="5.5546875" style="2" customWidth="1"/>
    <col min="10254" max="10254" width="5.109375" style="2" customWidth="1"/>
    <col min="10255" max="10255" width="2" style="2" customWidth="1"/>
    <col min="10256" max="10256" width="5.44140625" style="2" customWidth="1"/>
    <col min="10257" max="10257" width="4.88671875" style="2" customWidth="1"/>
    <col min="10258" max="10258" width="1.88671875" style="2" customWidth="1"/>
    <col min="10259" max="10259" width="5.5546875" style="2" customWidth="1"/>
    <col min="10260" max="10260" width="4.6640625" style="2" customWidth="1"/>
    <col min="10261" max="10261" width="1.88671875" style="2" customWidth="1"/>
    <col min="10262" max="10262" width="5.6640625" style="2" customWidth="1"/>
    <col min="10263" max="10496" width="9.109375" style="2"/>
    <col min="10497" max="10497" width="14" style="2" customWidth="1"/>
    <col min="10498" max="10498" width="5" style="2" customWidth="1"/>
    <col min="10499" max="10499" width="5.5546875" style="2" customWidth="1"/>
    <col min="10500" max="10500" width="6.5546875" style="2" customWidth="1"/>
    <col min="10501" max="10501" width="5" style="2" customWidth="1"/>
    <col min="10502" max="10502" width="2" style="2" customWidth="1"/>
    <col min="10503" max="10503" width="7" style="2" customWidth="1"/>
    <col min="10504" max="10504" width="4.88671875" style="2" customWidth="1"/>
    <col min="10505" max="10505" width="5" style="2" customWidth="1"/>
    <col min="10506" max="10506" width="5.88671875" style="2" customWidth="1"/>
    <col min="10507" max="10507" width="5.33203125" style="2" customWidth="1"/>
    <col min="10508" max="10508" width="6" style="2" customWidth="1"/>
    <col min="10509" max="10509" width="5.5546875" style="2" customWidth="1"/>
    <col min="10510" max="10510" width="5.109375" style="2" customWidth="1"/>
    <col min="10511" max="10511" width="2" style="2" customWidth="1"/>
    <col min="10512" max="10512" width="5.44140625" style="2" customWidth="1"/>
    <col min="10513" max="10513" width="4.88671875" style="2" customWidth="1"/>
    <col min="10514" max="10514" width="1.88671875" style="2" customWidth="1"/>
    <col min="10515" max="10515" width="5.5546875" style="2" customWidth="1"/>
    <col min="10516" max="10516" width="4.6640625" style="2" customWidth="1"/>
    <col min="10517" max="10517" width="1.88671875" style="2" customWidth="1"/>
    <col min="10518" max="10518" width="5.6640625" style="2" customWidth="1"/>
    <col min="10519" max="10752" width="9.109375" style="2"/>
    <col min="10753" max="10753" width="14" style="2" customWidth="1"/>
    <col min="10754" max="10754" width="5" style="2" customWidth="1"/>
    <col min="10755" max="10755" width="5.5546875" style="2" customWidth="1"/>
    <col min="10756" max="10756" width="6.5546875" style="2" customWidth="1"/>
    <col min="10757" max="10757" width="5" style="2" customWidth="1"/>
    <col min="10758" max="10758" width="2" style="2" customWidth="1"/>
    <col min="10759" max="10759" width="7" style="2" customWidth="1"/>
    <col min="10760" max="10760" width="4.88671875" style="2" customWidth="1"/>
    <col min="10761" max="10761" width="5" style="2" customWidth="1"/>
    <col min="10762" max="10762" width="5.88671875" style="2" customWidth="1"/>
    <col min="10763" max="10763" width="5.33203125" style="2" customWidth="1"/>
    <col min="10764" max="10764" width="6" style="2" customWidth="1"/>
    <col min="10765" max="10765" width="5.5546875" style="2" customWidth="1"/>
    <col min="10766" max="10766" width="5.109375" style="2" customWidth="1"/>
    <col min="10767" max="10767" width="2" style="2" customWidth="1"/>
    <col min="10768" max="10768" width="5.44140625" style="2" customWidth="1"/>
    <col min="10769" max="10769" width="4.88671875" style="2" customWidth="1"/>
    <col min="10770" max="10770" width="1.88671875" style="2" customWidth="1"/>
    <col min="10771" max="10771" width="5.5546875" style="2" customWidth="1"/>
    <col min="10772" max="10772" width="4.6640625" style="2" customWidth="1"/>
    <col min="10773" max="10773" width="1.88671875" style="2" customWidth="1"/>
    <col min="10774" max="10774" width="5.6640625" style="2" customWidth="1"/>
    <col min="10775" max="11008" width="9.109375" style="2"/>
    <col min="11009" max="11009" width="14" style="2" customWidth="1"/>
    <col min="11010" max="11010" width="5" style="2" customWidth="1"/>
    <col min="11011" max="11011" width="5.5546875" style="2" customWidth="1"/>
    <col min="11012" max="11012" width="6.5546875" style="2" customWidth="1"/>
    <col min="11013" max="11013" width="5" style="2" customWidth="1"/>
    <col min="11014" max="11014" width="2" style="2" customWidth="1"/>
    <col min="11015" max="11015" width="7" style="2" customWidth="1"/>
    <col min="11016" max="11016" width="4.88671875" style="2" customWidth="1"/>
    <col min="11017" max="11017" width="5" style="2" customWidth="1"/>
    <col min="11018" max="11018" width="5.88671875" style="2" customWidth="1"/>
    <col min="11019" max="11019" width="5.33203125" style="2" customWidth="1"/>
    <col min="11020" max="11020" width="6" style="2" customWidth="1"/>
    <col min="11021" max="11021" width="5.5546875" style="2" customWidth="1"/>
    <col min="11022" max="11022" width="5.109375" style="2" customWidth="1"/>
    <col min="11023" max="11023" width="2" style="2" customWidth="1"/>
    <col min="11024" max="11024" width="5.44140625" style="2" customWidth="1"/>
    <col min="11025" max="11025" width="4.88671875" style="2" customWidth="1"/>
    <col min="11026" max="11026" width="1.88671875" style="2" customWidth="1"/>
    <col min="11027" max="11027" width="5.5546875" style="2" customWidth="1"/>
    <col min="11028" max="11028" width="4.6640625" style="2" customWidth="1"/>
    <col min="11029" max="11029" width="1.88671875" style="2" customWidth="1"/>
    <col min="11030" max="11030" width="5.6640625" style="2" customWidth="1"/>
    <col min="11031" max="11264" width="9.109375" style="2"/>
    <col min="11265" max="11265" width="14" style="2" customWidth="1"/>
    <col min="11266" max="11266" width="5" style="2" customWidth="1"/>
    <col min="11267" max="11267" width="5.5546875" style="2" customWidth="1"/>
    <col min="11268" max="11268" width="6.5546875" style="2" customWidth="1"/>
    <col min="11269" max="11269" width="5" style="2" customWidth="1"/>
    <col min="11270" max="11270" width="2" style="2" customWidth="1"/>
    <col min="11271" max="11271" width="7" style="2" customWidth="1"/>
    <col min="11272" max="11272" width="4.88671875" style="2" customWidth="1"/>
    <col min="11273" max="11273" width="5" style="2" customWidth="1"/>
    <col min="11274" max="11274" width="5.88671875" style="2" customWidth="1"/>
    <col min="11275" max="11275" width="5.33203125" style="2" customWidth="1"/>
    <col min="11276" max="11276" width="6" style="2" customWidth="1"/>
    <col min="11277" max="11277" width="5.5546875" style="2" customWidth="1"/>
    <col min="11278" max="11278" width="5.109375" style="2" customWidth="1"/>
    <col min="11279" max="11279" width="2" style="2" customWidth="1"/>
    <col min="11280" max="11280" width="5.44140625" style="2" customWidth="1"/>
    <col min="11281" max="11281" width="4.88671875" style="2" customWidth="1"/>
    <col min="11282" max="11282" width="1.88671875" style="2" customWidth="1"/>
    <col min="11283" max="11283" width="5.5546875" style="2" customWidth="1"/>
    <col min="11284" max="11284" width="4.6640625" style="2" customWidth="1"/>
    <col min="11285" max="11285" width="1.88671875" style="2" customWidth="1"/>
    <col min="11286" max="11286" width="5.6640625" style="2" customWidth="1"/>
    <col min="11287" max="11520" width="9.109375" style="2"/>
    <col min="11521" max="11521" width="14" style="2" customWidth="1"/>
    <col min="11522" max="11522" width="5" style="2" customWidth="1"/>
    <col min="11523" max="11523" width="5.5546875" style="2" customWidth="1"/>
    <col min="11524" max="11524" width="6.5546875" style="2" customWidth="1"/>
    <col min="11525" max="11525" width="5" style="2" customWidth="1"/>
    <col min="11526" max="11526" width="2" style="2" customWidth="1"/>
    <col min="11527" max="11527" width="7" style="2" customWidth="1"/>
    <col min="11528" max="11528" width="4.88671875" style="2" customWidth="1"/>
    <col min="11529" max="11529" width="5" style="2" customWidth="1"/>
    <col min="11530" max="11530" width="5.88671875" style="2" customWidth="1"/>
    <col min="11531" max="11531" width="5.33203125" style="2" customWidth="1"/>
    <col min="11532" max="11532" width="6" style="2" customWidth="1"/>
    <col min="11533" max="11533" width="5.5546875" style="2" customWidth="1"/>
    <col min="11534" max="11534" width="5.109375" style="2" customWidth="1"/>
    <col min="11535" max="11535" width="2" style="2" customWidth="1"/>
    <col min="11536" max="11536" width="5.44140625" style="2" customWidth="1"/>
    <col min="11537" max="11537" width="4.88671875" style="2" customWidth="1"/>
    <col min="11538" max="11538" width="1.88671875" style="2" customWidth="1"/>
    <col min="11539" max="11539" width="5.5546875" style="2" customWidth="1"/>
    <col min="11540" max="11540" width="4.6640625" style="2" customWidth="1"/>
    <col min="11541" max="11541" width="1.88671875" style="2" customWidth="1"/>
    <col min="11542" max="11542" width="5.6640625" style="2" customWidth="1"/>
    <col min="11543" max="11776" width="9.109375" style="2"/>
    <col min="11777" max="11777" width="14" style="2" customWidth="1"/>
    <col min="11778" max="11778" width="5" style="2" customWidth="1"/>
    <col min="11779" max="11779" width="5.5546875" style="2" customWidth="1"/>
    <col min="11780" max="11780" width="6.5546875" style="2" customWidth="1"/>
    <col min="11781" max="11781" width="5" style="2" customWidth="1"/>
    <col min="11782" max="11782" width="2" style="2" customWidth="1"/>
    <col min="11783" max="11783" width="7" style="2" customWidth="1"/>
    <col min="11784" max="11784" width="4.88671875" style="2" customWidth="1"/>
    <col min="11785" max="11785" width="5" style="2" customWidth="1"/>
    <col min="11786" max="11786" width="5.88671875" style="2" customWidth="1"/>
    <col min="11787" max="11787" width="5.33203125" style="2" customWidth="1"/>
    <col min="11788" max="11788" width="6" style="2" customWidth="1"/>
    <col min="11789" max="11789" width="5.5546875" style="2" customWidth="1"/>
    <col min="11790" max="11790" width="5.109375" style="2" customWidth="1"/>
    <col min="11791" max="11791" width="2" style="2" customWidth="1"/>
    <col min="11792" max="11792" width="5.44140625" style="2" customWidth="1"/>
    <col min="11793" max="11793" width="4.88671875" style="2" customWidth="1"/>
    <col min="11794" max="11794" width="1.88671875" style="2" customWidth="1"/>
    <col min="11795" max="11795" width="5.5546875" style="2" customWidth="1"/>
    <col min="11796" max="11796" width="4.6640625" style="2" customWidth="1"/>
    <col min="11797" max="11797" width="1.88671875" style="2" customWidth="1"/>
    <col min="11798" max="11798" width="5.6640625" style="2" customWidth="1"/>
    <col min="11799" max="12032" width="9.109375" style="2"/>
    <col min="12033" max="12033" width="14" style="2" customWidth="1"/>
    <col min="12034" max="12034" width="5" style="2" customWidth="1"/>
    <col min="12035" max="12035" width="5.5546875" style="2" customWidth="1"/>
    <col min="12036" max="12036" width="6.5546875" style="2" customWidth="1"/>
    <col min="12037" max="12037" width="5" style="2" customWidth="1"/>
    <col min="12038" max="12038" width="2" style="2" customWidth="1"/>
    <col min="12039" max="12039" width="7" style="2" customWidth="1"/>
    <col min="12040" max="12040" width="4.88671875" style="2" customWidth="1"/>
    <col min="12041" max="12041" width="5" style="2" customWidth="1"/>
    <col min="12042" max="12042" width="5.88671875" style="2" customWidth="1"/>
    <col min="12043" max="12043" width="5.33203125" style="2" customWidth="1"/>
    <col min="12044" max="12044" width="6" style="2" customWidth="1"/>
    <col min="12045" max="12045" width="5.5546875" style="2" customWidth="1"/>
    <col min="12046" max="12046" width="5.109375" style="2" customWidth="1"/>
    <col min="12047" max="12047" width="2" style="2" customWidth="1"/>
    <col min="12048" max="12048" width="5.44140625" style="2" customWidth="1"/>
    <col min="12049" max="12049" width="4.88671875" style="2" customWidth="1"/>
    <col min="12050" max="12050" width="1.88671875" style="2" customWidth="1"/>
    <col min="12051" max="12051" width="5.5546875" style="2" customWidth="1"/>
    <col min="12052" max="12052" width="4.6640625" style="2" customWidth="1"/>
    <col min="12053" max="12053" width="1.88671875" style="2" customWidth="1"/>
    <col min="12054" max="12054" width="5.6640625" style="2" customWidth="1"/>
    <col min="12055" max="12288" width="9.109375" style="2"/>
    <col min="12289" max="12289" width="14" style="2" customWidth="1"/>
    <col min="12290" max="12290" width="5" style="2" customWidth="1"/>
    <col min="12291" max="12291" width="5.5546875" style="2" customWidth="1"/>
    <col min="12292" max="12292" width="6.5546875" style="2" customWidth="1"/>
    <col min="12293" max="12293" width="5" style="2" customWidth="1"/>
    <col min="12294" max="12294" width="2" style="2" customWidth="1"/>
    <col min="12295" max="12295" width="7" style="2" customWidth="1"/>
    <col min="12296" max="12296" width="4.88671875" style="2" customWidth="1"/>
    <col min="12297" max="12297" width="5" style="2" customWidth="1"/>
    <col min="12298" max="12298" width="5.88671875" style="2" customWidth="1"/>
    <col min="12299" max="12299" width="5.33203125" style="2" customWidth="1"/>
    <col min="12300" max="12300" width="6" style="2" customWidth="1"/>
    <col min="12301" max="12301" width="5.5546875" style="2" customWidth="1"/>
    <col min="12302" max="12302" width="5.109375" style="2" customWidth="1"/>
    <col min="12303" max="12303" width="2" style="2" customWidth="1"/>
    <col min="12304" max="12304" width="5.44140625" style="2" customWidth="1"/>
    <col min="12305" max="12305" width="4.88671875" style="2" customWidth="1"/>
    <col min="12306" max="12306" width="1.88671875" style="2" customWidth="1"/>
    <col min="12307" max="12307" width="5.5546875" style="2" customWidth="1"/>
    <col min="12308" max="12308" width="4.6640625" style="2" customWidth="1"/>
    <col min="12309" max="12309" width="1.88671875" style="2" customWidth="1"/>
    <col min="12310" max="12310" width="5.6640625" style="2" customWidth="1"/>
    <col min="12311" max="12544" width="9.109375" style="2"/>
    <col min="12545" max="12545" width="14" style="2" customWidth="1"/>
    <col min="12546" max="12546" width="5" style="2" customWidth="1"/>
    <col min="12547" max="12547" width="5.5546875" style="2" customWidth="1"/>
    <col min="12548" max="12548" width="6.5546875" style="2" customWidth="1"/>
    <col min="12549" max="12549" width="5" style="2" customWidth="1"/>
    <col min="12550" max="12550" width="2" style="2" customWidth="1"/>
    <col min="12551" max="12551" width="7" style="2" customWidth="1"/>
    <col min="12552" max="12552" width="4.88671875" style="2" customWidth="1"/>
    <col min="12553" max="12553" width="5" style="2" customWidth="1"/>
    <col min="12554" max="12554" width="5.88671875" style="2" customWidth="1"/>
    <col min="12555" max="12555" width="5.33203125" style="2" customWidth="1"/>
    <col min="12556" max="12556" width="6" style="2" customWidth="1"/>
    <col min="12557" max="12557" width="5.5546875" style="2" customWidth="1"/>
    <col min="12558" max="12558" width="5.109375" style="2" customWidth="1"/>
    <col min="12559" max="12559" width="2" style="2" customWidth="1"/>
    <col min="12560" max="12560" width="5.44140625" style="2" customWidth="1"/>
    <col min="12561" max="12561" width="4.88671875" style="2" customWidth="1"/>
    <col min="12562" max="12562" width="1.88671875" style="2" customWidth="1"/>
    <col min="12563" max="12563" width="5.5546875" style="2" customWidth="1"/>
    <col min="12564" max="12564" width="4.6640625" style="2" customWidth="1"/>
    <col min="12565" max="12565" width="1.88671875" style="2" customWidth="1"/>
    <col min="12566" max="12566" width="5.6640625" style="2" customWidth="1"/>
    <col min="12567" max="12800" width="9.109375" style="2"/>
    <col min="12801" max="12801" width="14" style="2" customWidth="1"/>
    <col min="12802" max="12802" width="5" style="2" customWidth="1"/>
    <col min="12803" max="12803" width="5.5546875" style="2" customWidth="1"/>
    <col min="12804" max="12804" width="6.5546875" style="2" customWidth="1"/>
    <col min="12805" max="12805" width="5" style="2" customWidth="1"/>
    <col min="12806" max="12806" width="2" style="2" customWidth="1"/>
    <col min="12807" max="12807" width="7" style="2" customWidth="1"/>
    <col min="12808" max="12808" width="4.88671875" style="2" customWidth="1"/>
    <col min="12809" max="12809" width="5" style="2" customWidth="1"/>
    <col min="12810" max="12810" width="5.88671875" style="2" customWidth="1"/>
    <col min="12811" max="12811" width="5.33203125" style="2" customWidth="1"/>
    <col min="12812" max="12812" width="6" style="2" customWidth="1"/>
    <col min="12813" max="12813" width="5.5546875" style="2" customWidth="1"/>
    <col min="12814" max="12814" width="5.109375" style="2" customWidth="1"/>
    <col min="12815" max="12815" width="2" style="2" customWidth="1"/>
    <col min="12816" max="12816" width="5.44140625" style="2" customWidth="1"/>
    <col min="12817" max="12817" width="4.88671875" style="2" customWidth="1"/>
    <col min="12818" max="12818" width="1.88671875" style="2" customWidth="1"/>
    <col min="12819" max="12819" width="5.5546875" style="2" customWidth="1"/>
    <col min="12820" max="12820" width="4.6640625" style="2" customWidth="1"/>
    <col min="12821" max="12821" width="1.88671875" style="2" customWidth="1"/>
    <col min="12822" max="12822" width="5.6640625" style="2" customWidth="1"/>
    <col min="12823" max="13056" width="9.109375" style="2"/>
    <col min="13057" max="13057" width="14" style="2" customWidth="1"/>
    <col min="13058" max="13058" width="5" style="2" customWidth="1"/>
    <col min="13059" max="13059" width="5.5546875" style="2" customWidth="1"/>
    <col min="13060" max="13060" width="6.5546875" style="2" customWidth="1"/>
    <col min="13061" max="13061" width="5" style="2" customWidth="1"/>
    <col min="13062" max="13062" width="2" style="2" customWidth="1"/>
    <col min="13063" max="13063" width="7" style="2" customWidth="1"/>
    <col min="13064" max="13064" width="4.88671875" style="2" customWidth="1"/>
    <col min="13065" max="13065" width="5" style="2" customWidth="1"/>
    <col min="13066" max="13066" width="5.88671875" style="2" customWidth="1"/>
    <col min="13067" max="13067" width="5.33203125" style="2" customWidth="1"/>
    <col min="13068" max="13068" width="6" style="2" customWidth="1"/>
    <col min="13069" max="13069" width="5.5546875" style="2" customWidth="1"/>
    <col min="13070" max="13070" width="5.109375" style="2" customWidth="1"/>
    <col min="13071" max="13071" width="2" style="2" customWidth="1"/>
    <col min="13072" max="13072" width="5.44140625" style="2" customWidth="1"/>
    <col min="13073" max="13073" width="4.88671875" style="2" customWidth="1"/>
    <col min="13074" max="13074" width="1.88671875" style="2" customWidth="1"/>
    <col min="13075" max="13075" width="5.5546875" style="2" customWidth="1"/>
    <col min="13076" max="13076" width="4.6640625" style="2" customWidth="1"/>
    <col min="13077" max="13077" width="1.88671875" style="2" customWidth="1"/>
    <col min="13078" max="13078" width="5.6640625" style="2" customWidth="1"/>
    <col min="13079" max="13312" width="9.109375" style="2"/>
    <col min="13313" max="13313" width="14" style="2" customWidth="1"/>
    <col min="13314" max="13314" width="5" style="2" customWidth="1"/>
    <col min="13315" max="13315" width="5.5546875" style="2" customWidth="1"/>
    <col min="13316" max="13316" width="6.5546875" style="2" customWidth="1"/>
    <col min="13317" max="13317" width="5" style="2" customWidth="1"/>
    <col min="13318" max="13318" width="2" style="2" customWidth="1"/>
    <col min="13319" max="13319" width="7" style="2" customWidth="1"/>
    <col min="13320" max="13320" width="4.88671875" style="2" customWidth="1"/>
    <col min="13321" max="13321" width="5" style="2" customWidth="1"/>
    <col min="13322" max="13322" width="5.88671875" style="2" customWidth="1"/>
    <col min="13323" max="13323" width="5.33203125" style="2" customWidth="1"/>
    <col min="13324" max="13324" width="6" style="2" customWidth="1"/>
    <col min="13325" max="13325" width="5.5546875" style="2" customWidth="1"/>
    <col min="13326" max="13326" width="5.109375" style="2" customWidth="1"/>
    <col min="13327" max="13327" width="2" style="2" customWidth="1"/>
    <col min="13328" max="13328" width="5.44140625" style="2" customWidth="1"/>
    <col min="13329" max="13329" width="4.88671875" style="2" customWidth="1"/>
    <col min="13330" max="13330" width="1.88671875" style="2" customWidth="1"/>
    <col min="13331" max="13331" width="5.5546875" style="2" customWidth="1"/>
    <col min="13332" max="13332" width="4.6640625" style="2" customWidth="1"/>
    <col min="13333" max="13333" width="1.88671875" style="2" customWidth="1"/>
    <col min="13334" max="13334" width="5.6640625" style="2" customWidth="1"/>
    <col min="13335" max="13568" width="9.109375" style="2"/>
    <col min="13569" max="13569" width="14" style="2" customWidth="1"/>
    <col min="13570" max="13570" width="5" style="2" customWidth="1"/>
    <col min="13571" max="13571" width="5.5546875" style="2" customWidth="1"/>
    <col min="13572" max="13572" width="6.5546875" style="2" customWidth="1"/>
    <col min="13573" max="13573" width="5" style="2" customWidth="1"/>
    <col min="13574" max="13574" width="2" style="2" customWidth="1"/>
    <col min="13575" max="13575" width="7" style="2" customWidth="1"/>
    <col min="13576" max="13576" width="4.88671875" style="2" customWidth="1"/>
    <col min="13577" max="13577" width="5" style="2" customWidth="1"/>
    <col min="13578" max="13578" width="5.88671875" style="2" customWidth="1"/>
    <col min="13579" max="13579" width="5.33203125" style="2" customWidth="1"/>
    <col min="13580" max="13580" width="6" style="2" customWidth="1"/>
    <col min="13581" max="13581" width="5.5546875" style="2" customWidth="1"/>
    <col min="13582" max="13582" width="5.109375" style="2" customWidth="1"/>
    <col min="13583" max="13583" width="2" style="2" customWidth="1"/>
    <col min="13584" max="13584" width="5.44140625" style="2" customWidth="1"/>
    <col min="13585" max="13585" width="4.88671875" style="2" customWidth="1"/>
    <col min="13586" max="13586" width="1.88671875" style="2" customWidth="1"/>
    <col min="13587" max="13587" width="5.5546875" style="2" customWidth="1"/>
    <col min="13588" max="13588" width="4.6640625" style="2" customWidth="1"/>
    <col min="13589" max="13589" width="1.88671875" style="2" customWidth="1"/>
    <col min="13590" max="13590" width="5.6640625" style="2" customWidth="1"/>
    <col min="13591" max="13824" width="9.109375" style="2"/>
    <col min="13825" max="13825" width="14" style="2" customWidth="1"/>
    <col min="13826" max="13826" width="5" style="2" customWidth="1"/>
    <col min="13827" max="13827" width="5.5546875" style="2" customWidth="1"/>
    <col min="13828" max="13828" width="6.5546875" style="2" customWidth="1"/>
    <col min="13829" max="13829" width="5" style="2" customWidth="1"/>
    <col min="13830" max="13830" width="2" style="2" customWidth="1"/>
    <col min="13831" max="13831" width="7" style="2" customWidth="1"/>
    <col min="13832" max="13832" width="4.88671875" style="2" customWidth="1"/>
    <col min="13833" max="13833" width="5" style="2" customWidth="1"/>
    <col min="13834" max="13834" width="5.88671875" style="2" customWidth="1"/>
    <col min="13835" max="13835" width="5.33203125" style="2" customWidth="1"/>
    <col min="13836" max="13836" width="6" style="2" customWidth="1"/>
    <col min="13837" max="13837" width="5.5546875" style="2" customWidth="1"/>
    <col min="13838" max="13838" width="5.109375" style="2" customWidth="1"/>
    <col min="13839" max="13839" width="2" style="2" customWidth="1"/>
    <col min="13840" max="13840" width="5.44140625" style="2" customWidth="1"/>
    <col min="13841" max="13841" width="4.88671875" style="2" customWidth="1"/>
    <col min="13842" max="13842" width="1.88671875" style="2" customWidth="1"/>
    <col min="13843" max="13843" width="5.5546875" style="2" customWidth="1"/>
    <col min="13844" max="13844" width="4.6640625" style="2" customWidth="1"/>
    <col min="13845" max="13845" width="1.88671875" style="2" customWidth="1"/>
    <col min="13846" max="13846" width="5.6640625" style="2" customWidth="1"/>
    <col min="13847" max="14080" width="9.109375" style="2"/>
    <col min="14081" max="14081" width="14" style="2" customWidth="1"/>
    <col min="14082" max="14082" width="5" style="2" customWidth="1"/>
    <col min="14083" max="14083" width="5.5546875" style="2" customWidth="1"/>
    <col min="14084" max="14084" width="6.5546875" style="2" customWidth="1"/>
    <col min="14085" max="14085" width="5" style="2" customWidth="1"/>
    <col min="14086" max="14086" width="2" style="2" customWidth="1"/>
    <col min="14087" max="14087" width="7" style="2" customWidth="1"/>
    <col min="14088" max="14088" width="4.88671875" style="2" customWidth="1"/>
    <col min="14089" max="14089" width="5" style="2" customWidth="1"/>
    <col min="14090" max="14090" width="5.88671875" style="2" customWidth="1"/>
    <col min="14091" max="14091" width="5.33203125" style="2" customWidth="1"/>
    <col min="14092" max="14092" width="6" style="2" customWidth="1"/>
    <col min="14093" max="14093" width="5.5546875" style="2" customWidth="1"/>
    <col min="14094" max="14094" width="5.109375" style="2" customWidth="1"/>
    <col min="14095" max="14095" width="2" style="2" customWidth="1"/>
    <col min="14096" max="14096" width="5.44140625" style="2" customWidth="1"/>
    <col min="14097" max="14097" width="4.88671875" style="2" customWidth="1"/>
    <col min="14098" max="14098" width="1.88671875" style="2" customWidth="1"/>
    <col min="14099" max="14099" width="5.5546875" style="2" customWidth="1"/>
    <col min="14100" max="14100" width="4.6640625" style="2" customWidth="1"/>
    <col min="14101" max="14101" width="1.88671875" style="2" customWidth="1"/>
    <col min="14102" max="14102" width="5.6640625" style="2" customWidth="1"/>
    <col min="14103" max="14336" width="9.109375" style="2"/>
    <col min="14337" max="14337" width="14" style="2" customWidth="1"/>
    <col min="14338" max="14338" width="5" style="2" customWidth="1"/>
    <col min="14339" max="14339" width="5.5546875" style="2" customWidth="1"/>
    <col min="14340" max="14340" width="6.5546875" style="2" customWidth="1"/>
    <col min="14341" max="14341" width="5" style="2" customWidth="1"/>
    <col min="14342" max="14342" width="2" style="2" customWidth="1"/>
    <col min="14343" max="14343" width="7" style="2" customWidth="1"/>
    <col min="14344" max="14344" width="4.88671875" style="2" customWidth="1"/>
    <col min="14345" max="14345" width="5" style="2" customWidth="1"/>
    <col min="14346" max="14346" width="5.88671875" style="2" customWidth="1"/>
    <col min="14347" max="14347" width="5.33203125" style="2" customWidth="1"/>
    <col min="14348" max="14348" width="6" style="2" customWidth="1"/>
    <col min="14349" max="14349" width="5.5546875" style="2" customWidth="1"/>
    <col min="14350" max="14350" width="5.109375" style="2" customWidth="1"/>
    <col min="14351" max="14351" width="2" style="2" customWidth="1"/>
    <col min="14352" max="14352" width="5.44140625" style="2" customWidth="1"/>
    <col min="14353" max="14353" width="4.88671875" style="2" customWidth="1"/>
    <col min="14354" max="14354" width="1.88671875" style="2" customWidth="1"/>
    <col min="14355" max="14355" width="5.5546875" style="2" customWidth="1"/>
    <col min="14356" max="14356" width="4.6640625" style="2" customWidth="1"/>
    <col min="14357" max="14357" width="1.88671875" style="2" customWidth="1"/>
    <col min="14358" max="14358" width="5.6640625" style="2" customWidth="1"/>
    <col min="14359" max="14592" width="9.109375" style="2"/>
    <col min="14593" max="14593" width="14" style="2" customWidth="1"/>
    <col min="14594" max="14594" width="5" style="2" customWidth="1"/>
    <col min="14595" max="14595" width="5.5546875" style="2" customWidth="1"/>
    <col min="14596" max="14596" width="6.5546875" style="2" customWidth="1"/>
    <col min="14597" max="14597" width="5" style="2" customWidth="1"/>
    <col min="14598" max="14598" width="2" style="2" customWidth="1"/>
    <col min="14599" max="14599" width="7" style="2" customWidth="1"/>
    <col min="14600" max="14600" width="4.88671875" style="2" customWidth="1"/>
    <col min="14601" max="14601" width="5" style="2" customWidth="1"/>
    <col min="14602" max="14602" width="5.88671875" style="2" customWidth="1"/>
    <col min="14603" max="14603" width="5.33203125" style="2" customWidth="1"/>
    <col min="14604" max="14604" width="6" style="2" customWidth="1"/>
    <col min="14605" max="14605" width="5.5546875" style="2" customWidth="1"/>
    <col min="14606" max="14606" width="5.109375" style="2" customWidth="1"/>
    <col min="14607" max="14607" width="2" style="2" customWidth="1"/>
    <col min="14608" max="14608" width="5.44140625" style="2" customWidth="1"/>
    <col min="14609" max="14609" width="4.88671875" style="2" customWidth="1"/>
    <col min="14610" max="14610" width="1.88671875" style="2" customWidth="1"/>
    <col min="14611" max="14611" width="5.5546875" style="2" customWidth="1"/>
    <col min="14612" max="14612" width="4.6640625" style="2" customWidth="1"/>
    <col min="14613" max="14613" width="1.88671875" style="2" customWidth="1"/>
    <col min="14614" max="14614" width="5.6640625" style="2" customWidth="1"/>
    <col min="14615" max="14848" width="9.109375" style="2"/>
    <col min="14849" max="14849" width="14" style="2" customWidth="1"/>
    <col min="14850" max="14850" width="5" style="2" customWidth="1"/>
    <col min="14851" max="14851" width="5.5546875" style="2" customWidth="1"/>
    <col min="14852" max="14852" width="6.5546875" style="2" customWidth="1"/>
    <col min="14853" max="14853" width="5" style="2" customWidth="1"/>
    <col min="14854" max="14854" width="2" style="2" customWidth="1"/>
    <col min="14855" max="14855" width="7" style="2" customWidth="1"/>
    <col min="14856" max="14856" width="4.88671875" style="2" customWidth="1"/>
    <col min="14857" max="14857" width="5" style="2" customWidth="1"/>
    <col min="14858" max="14858" width="5.88671875" style="2" customWidth="1"/>
    <col min="14859" max="14859" width="5.33203125" style="2" customWidth="1"/>
    <col min="14860" max="14860" width="6" style="2" customWidth="1"/>
    <col min="14861" max="14861" width="5.5546875" style="2" customWidth="1"/>
    <col min="14862" max="14862" width="5.109375" style="2" customWidth="1"/>
    <col min="14863" max="14863" width="2" style="2" customWidth="1"/>
    <col min="14864" max="14864" width="5.44140625" style="2" customWidth="1"/>
    <col min="14865" max="14865" width="4.88671875" style="2" customWidth="1"/>
    <col min="14866" max="14866" width="1.88671875" style="2" customWidth="1"/>
    <col min="14867" max="14867" width="5.5546875" style="2" customWidth="1"/>
    <col min="14868" max="14868" width="4.6640625" style="2" customWidth="1"/>
    <col min="14869" max="14869" width="1.88671875" style="2" customWidth="1"/>
    <col min="14870" max="14870" width="5.6640625" style="2" customWidth="1"/>
    <col min="14871" max="15104" width="9.109375" style="2"/>
    <col min="15105" max="15105" width="14" style="2" customWidth="1"/>
    <col min="15106" max="15106" width="5" style="2" customWidth="1"/>
    <col min="15107" max="15107" width="5.5546875" style="2" customWidth="1"/>
    <col min="15108" max="15108" width="6.5546875" style="2" customWidth="1"/>
    <col min="15109" max="15109" width="5" style="2" customWidth="1"/>
    <col min="15110" max="15110" width="2" style="2" customWidth="1"/>
    <col min="15111" max="15111" width="7" style="2" customWidth="1"/>
    <col min="15112" max="15112" width="4.88671875" style="2" customWidth="1"/>
    <col min="15113" max="15113" width="5" style="2" customWidth="1"/>
    <col min="15114" max="15114" width="5.88671875" style="2" customWidth="1"/>
    <col min="15115" max="15115" width="5.33203125" style="2" customWidth="1"/>
    <col min="15116" max="15116" width="6" style="2" customWidth="1"/>
    <col min="15117" max="15117" width="5.5546875" style="2" customWidth="1"/>
    <col min="15118" max="15118" width="5.109375" style="2" customWidth="1"/>
    <col min="15119" max="15119" width="2" style="2" customWidth="1"/>
    <col min="15120" max="15120" width="5.44140625" style="2" customWidth="1"/>
    <col min="15121" max="15121" width="4.88671875" style="2" customWidth="1"/>
    <col min="15122" max="15122" width="1.88671875" style="2" customWidth="1"/>
    <col min="15123" max="15123" width="5.5546875" style="2" customWidth="1"/>
    <col min="15124" max="15124" width="4.6640625" style="2" customWidth="1"/>
    <col min="15125" max="15125" width="1.88671875" style="2" customWidth="1"/>
    <col min="15126" max="15126" width="5.6640625" style="2" customWidth="1"/>
    <col min="15127" max="15360" width="9.109375" style="2"/>
    <col min="15361" max="15361" width="14" style="2" customWidth="1"/>
    <col min="15362" max="15362" width="5" style="2" customWidth="1"/>
    <col min="15363" max="15363" width="5.5546875" style="2" customWidth="1"/>
    <col min="15364" max="15364" width="6.5546875" style="2" customWidth="1"/>
    <col min="15365" max="15365" width="5" style="2" customWidth="1"/>
    <col min="15366" max="15366" width="2" style="2" customWidth="1"/>
    <col min="15367" max="15367" width="7" style="2" customWidth="1"/>
    <col min="15368" max="15368" width="4.88671875" style="2" customWidth="1"/>
    <col min="15369" max="15369" width="5" style="2" customWidth="1"/>
    <col min="15370" max="15370" width="5.88671875" style="2" customWidth="1"/>
    <col min="15371" max="15371" width="5.33203125" style="2" customWidth="1"/>
    <col min="15372" max="15372" width="6" style="2" customWidth="1"/>
    <col min="15373" max="15373" width="5.5546875" style="2" customWidth="1"/>
    <col min="15374" max="15374" width="5.109375" style="2" customWidth="1"/>
    <col min="15375" max="15375" width="2" style="2" customWidth="1"/>
    <col min="15376" max="15376" width="5.44140625" style="2" customWidth="1"/>
    <col min="15377" max="15377" width="4.88671875" style="2" customWidth="1"/>
    <col min="15378" max="15378" width="1.88671875" style="2" customWidth="1"/>
    <col min="15379" max="15379" width="5.5546875" style="2" customWidth="1"/>
    <col min="15380" max="15380" width="4.6640625" style="2" customWidth="1"/>
    <col min="15381" max="15381" width="1.88671875" style="2" customWidth="1"/>
    <col min="15382" max="15382" width="5.6640625" style="2" customWidth="1"/>
    <col min="15383" max="15616" width="9.109375" style="2"/>
    <col min="15617" max="15617" width="14" style="2" customWidth="1"/>
    <col min="15618" max="15618" width="5" style="2" customWidth="1"/>
    <col min="15619" max="15619" width="5.5546875" style="2" customWidth="1"/>
    <col min="15620" max="15620" width="6.5546875" style="2" customWidth="1"/>
    <col min="15621" max="15621" width="5" style="2" customWidth="1"/>
    <col min="15622" max="15622" width="2" style="2" customWidth="1"/>
    <col min="15623" max="15623" width="7" style="2" customWidth="1"/>
    <col min="15624" max="15624" width="4.88671875" style="2" customWidth="1"/>
    <col min="15625" max="15625" width="5" style="2" customWidth="1"/>
    <col min="15626" max="15626" width="5.88671875" style="2" customWidth="1"/>
    <col min="15627" max="15627" width="5.33203125" style="2" customWidth="1"/>
    <col min="15628" max="15628" width="6" style="2" customWidth="1"/>
    <col min="15629" max="15629" width="5.5546875" style="2" customWidth="1"/>
    <col min="15630" max="15630" width="5.109375" style="2" customWidth="1"/>
    <col min="15631" max="15631" width="2" style="2" customWidth="1"/>
    <col min="15632" max="15632" width="5.44140625" style="2" customWidth="1"/>
    <col min="15633" max="15633" width="4.88671875" style="2" customWidth="1"/>
    <col min="15634" max="15634" width="1.88671875" style="2" customWidth="1"/>
    <col min="15635" max="15635" width="5.5546875" style="2" customWidth="1"/>
    <col min="15636" max="15636" width="4.6640625" style="2" customWidth="1"/>
    <col min="15637" max="15637" width="1.88671875" style="2" customWidth="1"/>
    <col min="15638" max="15638" width="5.6640625" style="2" customWidth="1"/>
    <col min="15639" max="15872" width="9.109375" style="2"/>
    <col min="15873" max="15873" width="14" style="2" customWidth="1"/>
    <col min="15874" max="15874" width="5" style="2" customWidth="1"/>
    <col min="15875" max="15875" width="5.5546875" style="2" customWidth="1"/>
    <col min="15876" max="15876" width="6.5546875" style="2" customWidth="1"/>
    <col min="15877" max="15877" width="5" style="2" customWidth="1"/>
    <col min="15878" max="15878" width="2" style="2" customWidth="1"/>
    <col min="15879" max="15879" width="7" style="2" customWidth="1"/>
    <col min="15880" max="15880" width="4.88671875" style="2" customWidth="1"/>
    <col min="15881" max="15881" width="5" style="2" customWidth="1"/>
    <col min="15882" max="15882" width="5.88671875" style="2" customWidth="1"/>
    <col min="15883" max="15883" width="5.33203125" style="2" customWidth="1"/>
    <col min="15884" max="15884" width="6" style="2" customWidth="1"/>
    <col min="15885" max="15885" width="5.5546875" style="2" customWidth="1"/>
    <col min="15886" max="15886" width="5.109375" style="2" customWidth="1"/>
    <col min="15887" max="15887" width="2" style="2" customWidth="1"/>
    <col min="15888" max="15888" width="5.44140625" style="2" customWidth="1"/>
    <col min="15889" max="15889" width="4.88671875" style="2" customWidth="1"/>
    <col min="15890" max="15890" width="1.88671875" style="2" customWidth="1"/>
    <col min="15891" max="15891" width="5.5546875" style="2" customWidth="1"/>
    <col min="15892" max="15892" width="4.6640625" style="2" customWidth="1"/>
    <col min="15893" max="15893" width="1.88671875" style="2" customWidth="1"/>
    <col min="15894" max="15894" width="5.6640625" style="2" customWidth="1"/>
    <col min="15895" max="16128" width="9.109375" style="2"/>
    <col min="16129" max="16129" width="14" style="2" customWidth="1"/>
    <col min="16130" max="16130" width="5" style="2" customWidth="1"/>
    <col min="16131" max="16131" width="5.5546875" style="2" customWidth="1"/>
    <col min="16132" max="16132" width="6.5546875" style="2" customWidth="1"/>
    <col min="16133" max="16133" width="5" style="2" customWidth="1"/>
    <col min="16134" max="16134" width="2" style="2" customWidth="1"/>
    <col min="16135" max="16135" width="7" style="2" customWidth="1"/>
    <col min="16136" max="16136" width="4.88671875" style="2" customWidth="1"/>
    <col min="16137" max="16137" width="5" style="2" customWidth="1"/>
    <col min="16138" max="16138" width="5.88671875" style="2" customWidth="1"/>
    <col min="16139" max="16139" width="5.33203125" style="2" customWidth="1"/>
    <col min="16140" max="16140" width="6" style="2" customWidth="1"/>
    <col min="16141" max="16141" width="5.5546875" style="2" customWidth="1"/>
    <col min="16142" max="16142" width="5.109375" style="2" customWidth="1"/>
    <col min="16143" max="16143" width="2" style="2" customWidth="1"/>
    <col min="16144" max="16144" width="5.44140625" style="2" customWidth="1"/>
    <col min="16145" max="16145" width="4.88671875" style="2" customWidth="1"/>
    <col min="16146" max="16146" width="1.88671875" style="2" customWidth="1"/>
    <col min="16147" max="16147" width="5.5546875" style="2" customWidth="1"/>
    <col min="16148" max="16148" width="4.6640625" style="2" customWidth="1"/>
    <col min="16149" max="16149" width="1.88671875" style="2" customWidth="1"/>
    <col min="16150" max="16150" width="5.6640625" style="2" customWidth="1"/>
    <col min="16151" max="16384" width="9.109375" style="2"/>
  </cols>
  <sheetData>
    <row r="1" spans="1:22" x14ac:dyDescent="0.3">
      <c r="A1" s="1" t="s">
        <v>0</v>
      </c>
      <c r="B1" s="1"/>
    </row>
    <row r="2" spans="1:22" x14ac:dyDescent="0.3">
      <c r="A2" s="1" t="s">
        <v>1</v>
      </c>
      <c r="B2" s="1"/>
    </row>
    <row r="3" spans="1:22" x14ac:dyDescent="0.3">
      <c r="A3" s="1" t="s">
        <v>2</v>
      </c>
      <c r="B3" s="1"/>
    </row>
    <row r="4" spans="1:22" x14ac:dyDescent="0.3">
      <c r="A4" s="1" t="s">
        <v>3</v>
      </c>
      <c r="B4" s="3"/>
      <c r="C4" s="3"/>
      <c r="D4" s="3"/>
      <c r="E4" s="3"/>
      <c r="F4" s="3"/>
      <c r="G4" s="3"/>
      <c r="H4" s="1"/>
    </row>
    <row r="5" spans="1:22" ht="14.25" customHeight="1" x14ac:dyDescent="0.3">
      <c r="A5" s="4" t="s">
        <v>4</v>
      </c>
      <c r="B5" s="1"/>
      <c r="C5" s="1"/>
      <c r="D5" s="1"/>
      <c r="E5" s="1"/>
      <c r="F5" s="1"/>
      <c r="G5" s="1"/>
      <c r="H5" s="1"/>
    </row>
    <row r="6" spans="1:22" ht="15" customHeight="1" x14ac:dyDescent="0.3">
      <c r="A6" s="4"/>
      <c r="B6" s="1"/>
      <c r="C6" s="1"/>
      <c r="D6" s="1"/>
      <c r="E6" s="1"/>
      <c r="F6" s="1"/>
      <c r="G6" s="1"/>
      <c r="H6" s="1"/>
    </row>
    <row r="7" spans="1:22" ht="14.25" customHeight="1" x14ac:dyDescent="0.3">
      <c r="A7" s="5" t="s">
        <v>5</v>
      </c>
      <c r="B7" s="1" t="s">
        <v>6</v>
      </c>
      <c r="C7" s="1"/>
      <c r="D7" s="1"/>
      <c r="E7" s="1"/>
      <c r="F7" s="1"/>
      <c r="G7" s="1"/>
      <c r="H7" s="1"/>
    </row>
    <row r="8" spans="1:22" ht="14.25" customHeight="1" x14ac:dyDescent="0.3">
      <c r="A8" s="6">
        <v>25</v>
      </c>
      <c r="B8" s="7">
        <v>48</v>
      </c>
      <c r="C8" s="3"/>
      <c r="D8" s="8"/>
      <c r="E8" s="1"/>
      <c r="F8" s="3"/>
      <c r="G8" s="8"/>
      <c r="H8" s="1"/>
      <c r="I8" s="3"/>
      <c r="J8" s="8"/>
      <c r="K8" s="1"/>
      <c r="L8" s="3"/>
      <c r="M8" s="8"/>
      <c r="N8" s="1"/>
      <c r="O8" s="3"/>
      <c r="P8" s="8"/>
      <c r="Q8" s="1"/>
      <c r="R8" s="3"/>
      <c r="S8" s="8"/>
      <c r="T8" s="1"/>
      <c r="U8" s="3"/>
      <c r="V8" s="8"/>
    </row>
    <row r="9" spans="1:22" x14ac:dyDescent="0.3">
      <c r="A9" s="6">
        <v>81</v>
      </c>
      <c r="B9" s="6">
        <v>20</v>
      </c>
      <c r="C9" s="1"/>
      <c r="D9" s="1"/>
      <c r="E9" s="1"/>
      <c r="F9" s="1"/>
      <c r="G9" s="1"/>
      <c r="H9" s="1"/>
    </row>
    <row r="10" spans="1:22" x14ac:dyDescent="0.3">
      <c r="A10" s="6">
        <v>50</v>
      </c>
      <c r="B10" s="6">
        <v>28</v>
      </c>
    </row>
    <row r="11" spans="1:22" x14ac:dyDescent="0.3">
      <c r="A11" s="6">
        <v>49</v>
      </c>
      <c r="B11" s="6">
        <v>26</v>
      </c>
    </row>
    <row r="12" spans="1:22" x14ac:dyDescent="0.3">
      <c r="A12" s="9">
        <v>32</v>
      </c>
      <c r="B12" s="6">
        <v>43</v>
      </c>
    </row>
    <row r="14" spans="1:22" x14ac:dyDescent="0.3">
      <c r="A14" s="10"/>
      <c r="B14" s="10"/>
    </row>
    <row r="15" spans="1:22" x14ac:dyDescent="0.3">
      <c r="A15" s="10" t="s">
        <v>5</v>
      </c>
      <c r="B15" s="10" t="s">
        <v>7</v>
      </c>
      <c r="C15" s="2" t="s">
        <v>8</v>
      </c>
      <c r="D15" s="11" t="s">
        <v>9</v>
      </c>
      <c r="E15" s="11" t="s">
        <v>10</v>
      </c>
      <c r="H15" s="10" t="s">
        <v>6</v>
      </c>
      <c r="I15" s="10" t="s">
        <v>7</v>
      </c>
      <c r="J15" s="2" t="s">
        <v>8</v>
      </c>
      <c r="K15" s="11" t="s">
        <v>9</v>
      </c>
      <c r="L15" s="11" t="s">
        <v>10</v>
      </c>
    </row>
    <row r="16" spans="1:22" x14ac:dyDescent="0.3">
      <c r="A16" s="10">
        <v>25</v>
      </c>
      <c r="B16" s="10">
        <f>A16</f>
        <v>25</v>
      </c>
      <c r="C16" s="2">
        <f>B16/A$21</f>
        <v>0.10548523206751055</v>
      </c>
      <c r="D16" s="2">
        <f>1/5</f>
        <v>0.2</v>
      </c>
      <c r="E16" s="2">
        <f>D16-C16</f>
        <v>9.451476793248946E-2</v>
      </c>
      <c r="H16" s="12">
        <v>20</v>
      </c>
      <c r="I16" s="10">
        <f>H16</f>
        <v>20</v>
      </c>
      <c r="J16" s="2">
        <f>I16/H$21</f>
        <v>0.12121212121212122</v>
      </c>
      <c r="K16" s="2">
        <f>1/5</f>
        <v>0.2</v>
      </c>
      <c r="L16" s="2">
        <f>K16-J16</f>
        <v>7.8787878787878796E-2</v>
      </c>
    </row>
    <row r="17" spans="1:22" x14ac:dyDescent="0.3">
      <c r="A17" s="12">
        <v>32</v>
      </c>
      <c r="B17" s="10">
        <f>B16+A17</f>
        <v>57</v>
      </c>
      <c r="C17" s="2">
        <f>B17/A$21</f>
        <v>0.24050632911392406</v>
      </c>
      <c r="D17" s="2">
        <f>2/5</f>
        <v>0.4</v>
      </c>
      <c r="E17" s="2">
        <f>D17-C17</f>
        <v>0.15949367088607597</v>
      </c>
      <c r="H17" s="10">
        <v>26</v>
      </c>
      <c r="I17" s="10">
        <f>I16+H17</f>
        <v>46</v>
      </c>
      <c r="J17" s="2">
        <f>I17/H$21</f>
        <v>0.27878787878787881</v>
      </c>
      <c r="K17" s="2">
        <f>2/5</f>
        <v>0.4</v>
      </c>
      <c r="L17" s="2">
        <f>K17-J17</f>
        <v>0.12121212121212122</v>
      </c>
    </row>
    <row r="18" spans="1:22" x14ac:dyDescent="0.3">
      <c r="A18" s="12">
        <v>49</v>
      </c>
      <c r="B18" s="10">
        <f>B17+A18</f>
        <v>106</v>
      </c>
      <c r="C18" s="2">
        <f>B18/A$21</f>
        <v>0.4472573839662447</v>
      </c>
      <c r="D18" s="2">
        <f>3/5</f>
        <v>0.6</v>
      </c>
      <c r="E18" s="2">
        <f>D18-C18</f>
        <v>0.15274261603375527</v>
      </c>
      <c r="G18" s="13"/>
      <c r="H18" s="12">
        <v>28</v>
      </c>
      <c r="I18" s="10">
        <f>I17+H18</f>
        <v>74</v>
      </c>
      <c r="J18" s="2">
        <f>I18/H$21</f>
        <v>0.44848484848484849</v>
      </c>
      <c r="K18" s="2">
        <f>3/5</f>
        <v>0.6</v>
      </c>
      <c r="L18" s="2">
        <f>K18-J18</f>
        <v>0.15151515151515149</v>
      </c>
    </row>
    <row r="19" spans="1:22" x14ac:dyDescent="0.3">
      <c r="A19" s="10">
        <v>50</v>
      </c>
      <c r="B19" s="10">
        <f>B18+A19</f>
        <v>156</v>
      </c>
      <c r="C19" s="2">
        <f>B19/A$21</f>
        <v>0.65822784810126578</v>
      </c>
      <c r="D19" s="2">
        <f>4/5</f>
        <v>0.8</v>
      </c>
      <c r="E19" s="2">
        <f>D19-C19</f>
        <v>0.14177215189873427</v>
      </c>
      <c r="G19" s="14"/>
      <c r="H19" s="10">
        <v>43</v>
      </c>
      <c r="I19" s="10">
        <f>I18+H19</f>
        <v>117</v>
      </c>
      <c r="J19" s="2">
        <f>I19/H$21</f>
        <v>0.70909090909090911</v>
      </c>
      <c r="K19" s="2">
        <f>4/5</f>
        <v>0.8</v>
      </c>
      <c r="L19" s="2">
        <f>K19-J19</f>
        <v>9.0909090909090939E-2</v>
      </c>
      <c r="M19" s="14"/>
      <c r="P19" s="14"/>
      <c r="S19" s="14"/>
      <c r="V19" s="14"/>
    </row>
    <row r="20" spans="1:22" x14ac:dyDescent="0.3">
      <c r="A20" s="10">
        <v>81</v>
      </c>
      <c r="B20" s="10">
        <f>B19+A20</f>
        <v>237</v>
      </c>
      <c r="C20" s="2">
        <f>B20/A$21</f>
        <v>1</v>
      </c>
      <c r="D20" s="2">
        <f>5/5</f>
        <v>1</v>
      </c>
      <c r="G20" s="14"/>
      <c r="H20" s="15">
        <v>48</v>
      </c>
      <c r="I20" s="10">
        <f>I19+H20</f>
        <v>165</v>
      </c>
      <c r="J20" s="2">
        <f>I20/H$21</f>
        <v>1</v>
      </c>
      <c r="K20" s="2">
        <f>5/5</f>
        <v>1</v>
      </c>
      <c r="M20" s="14"/>
      <c r="P20" s="14"/>
      <c r="S20" s="14"/>
      <c r="V20" s="14"/>
    </row>
    <row r="21" spans="1:22" x14ac:dyDescent="0.3">
      <c r="A21" s="12">
        <f>SUM(A16:A20)</f>
        <v>237</v>
      </c>
      <c r="B21" s="1"/>
      <c r="D21" s="2">
        <f>SUM(D16:D19)</f>
        <v>2</v>
      </c>
      <c r="E21" s="11">
        <f>SUM(E16:E20)</f>
        <v>0.54852320675105504</v>
      </c>
      <c r="H21" s="12">
        <f>SUM(H16:H20)</f>
        <v>165</v>
      </c>
      <c r="I21" s="1"/>
      <c r="K21" s="2">
        <f>SUM(K16:K19)</f>
        <v>2</v>
      </c>
      <c r="L21" s="11">
        <f>SUM(L16:L20)</f>
        <v>0.44242424242424244</v>
      </c>
    </row>
    <row r="22" spans="1:22" x14ac:dyDescent="0.3">
      <c r="A22" s="12"/>
      <c r="B22" s="10"/>
      <c r="H22" s="12"/>
      <c r="I22" s="10"/>
    </row>
    <row r="23" spans="1:22" x14ac:dyDescent="0.3">
      <c r="A23" s="2" t="s">
        <v>11</v>
      </c>
      <c r="B23" s="10"/>
      <c r="C23" s="2">
        <f>E21/D21</f>
        <v>0.27426160337552752</v>
      </c>
      <c r="H23" s="2" t="s">
        <v>12</v>
      </c>
      <c r="I23" s="10"/>
      <c r="L23" s="2">
        <f>L21/K21</f>
        <v>0.22121212121212122</v>
      </c>
    </row>
    <row r="24" spans="1:22" x14ac:dyDescent="0.3">
      <c r="A24" s="12"/>
      <c r="B24" s="1"/>
    </row>
    <row r="25" spans="1:22" x14ac:dyDescent="0.3">
      <c r="A25" s="12"/>
    </row>
    <row r="26" spans="1:22" x14ac:dyDescent="0.3">
      <c r="A26" s="10">
        <v>0</v>
      </c>
      <c r="B26" s="16">
        <v>0</v>
      </c>
      <c r="C26" s="2">
        <v>0</v>
      </c>
      <c r="D26" s="2">
        <v>0</v>
      </c>
      <c r="F26" s="2">
        <v>0</v>
      </c>
      <c r="G26" s="11">
        <v>0</v>
      </c>
    </row>
    <row r="27" spans="1:22" x14ac:dyDescent="0.3">
      <c r="A27" s="12">
        <v>1</v>
      </c>
      <c r="B27" s="2">
        <v>1</v>
      </c>
      <c r="C27" s="2">
        <v>0.10548523206751055</v>
      </c>
      <c r="D27" s="2">
        <v>0.2</v>
      </c>
      <c r="F27" s="2">
        <v>0.12121212121212122</v>
      </c>
      <c r="G27" s="2">
        <v>0.2</v>
      </c>
    </row>
    <row r="28" spans="1:22" x14ac:dyDescent="0.3">
      <c r="A28" s="10"/>
      <c r="C28" s="2">
        <v>0.24050632911392406</v>
      </c>
      <c r="D28" s="2">
        <v>0.4</v>
      </c>
      <c r="F28" s="2">
        <v>0.27878787878787881</v>
      </c>
      <c r="G28" s="2">
        <v>0.4</v>
      </c>
    </row>
    <row r="29" spans="1:22" x14ac:dyDescent="0.3">
      <c r="A29" s="10"/>
      <c r="C29" s="2">
        <v>0.4472573839662447</v>
      </c>
      <c r="D29" s="2">
        <v>0.6</v>
      </c>
      <c r="F29" s="2">
        <v>0.44848484848484849</v>
      </c>
      <c r="G29" s="2">
        <v>0.6</v>
      </c>
    </row>
    <row r="30" spans="1:22" x14ac:dyDescent="0.3">
      <c r="A30" s="10"/>
      <c r="C30" s="2">
        <v>0.65822784810126578</v>
      </c>
      <c r="D30" s="2">
        <v>0.8</v>
      </c>
      <c r="F30" s="2">
        <v>0.70909090909090911</v>
      </c>
      <c r="G30" s="2">
        <v>0.8</v>
      </c>
    </row>
    <row r="31" spans="1:22" x14ac:dyDescent="0.3">
      <c r="C31" s="2">
        <v>1</v>
      </c>
      <c r="D31" s="2">
        <v>1</v>
      </c>
      <c r="F31" s="2">
        <v>1</v>
      </c>
      <c r="G31" s="2">
        <v>1</v>
      </c>
    </row>
    <row r="34" spans="1:1" x14ac:dyDescent="0.3">
      <c r="A34" s="2" t="s">
        <v>13</v>
      </c>
    </row>
    <row r="35" spans="1:1" x14ac:dyDescent="0.3">
      <c r="A35" s="2" t="s">
        <v>14</v>
      </c>
    </row>
    <row r="36" spans="1:1" x14ac:dyDescent="0.3">
      <c r="A36" s="2" t="s">
        <v>15</v>
      </c>
    </row>
    <row r="37" spans="1:1" x14ac:dyDescent="0.3">
      <c r="A37" s="11" t="s">
        <v>16</v>
      </c>
    </row>
    <row r="38" spans="1:1" x14ac:dyDescent="0.3">
      <c r="A38" s="1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sqref="A1:XFD1048576"/>
    </sheetView>
  </sheetViews>
  <sheetFormatPr defaultColWidth="9.109375" defaultRowHeight="14.4" x14ac:dyDescent="0.3"/>
  <cols>
    <col min="1" max="1" width="14" style="2" customWidth="1"/>
    <col min="2" max="2" width="5" style="2" customWidth="1"/>
    <col min="3" max="3" width="2.33203125" style="2" customWidth="1"/>
    <col min="4" max="4" width="6.5546875" style="2" customWidth="1"/>
    <col min="5" max="5" width="5" style="2" customWidth="1"/>
    <col min="6" max="6" width="2" style="2" customWidth="1"/>
    <col min="7" max="7" width="7" style="2" customWidth="1"/>
    <col min="8" max="8" width="4.88671875" style="2" customWidth="1"/>
    <col min="9" max="9" width="2.33203125" style="2" customWidth="1"/>
    <col min="10" max="10" width="5.88671875" style="2" customWidth="1"/>
    <col min="11" max="11" width="5.33203125" style="2" customWidth="1"/>
    <col min="12" max="12" width="2.33203125" style="2" customWidth="1"/>
    <col min="13" max="13" width="5.5546875" style="2" customWidth="1"/>
    <col min="14" max="14" width="5.109375" style="2" customWidth="1"/>
    <col min="15" max="15" width="2" style="2" customWidth="1"/>
    <col min="16" max="16" width="7" style="2" customWidth="1"/>
    <col min="17" max="17" width="4.88671875" style="2" customWidth="1"/>
    <col min="18" max="18" width="1.88671875" style="2" customWidth="1"/>
    <col min="19" max="19" width="9.109375" style="2" customWidth="1"/>
    <col min="20" max="20" width="4.6640625" style="2" customWidth="1"/>
    <col min="21" max="21" width="1.88671875" style="2" customWidth="1"/>
    <col min="22" max="22" width="5.6640625" style="2" customWidth="1"/>
    <col min="23" max="256" width="9.109375" style="2"/>
    <col min="257" max="257" width="14" style="2" customWidth="1"/>
    <col min="258" max="258" width="5" style="2" customWidth="1"/>
    <col min="259" max="259" width="2.33203125" style="2" customWidth="1"/>
    <col min="260" max="260" width="6.5546875" style="2" customWidth="1"/>
    <col min="261" max="261" width="5" style="2" customWidth="1"/>
    <col min="262" max="262" width="2" style="2" customWidth="1"/>
    <col min="263" max="263" width="7" style="2" customWidth="1"/>
    <col min="264" max="264" width="4.88671875" style="2" customWidth="1"/>
    <col min="265" max="265" width="2.33203125" style="2" customWidth="1"/>
    <col min="266" max="266" width="5.88671875" style="2" customWidth="1"/>
    <col min="267" max="267" width="5.33203125" style="2" customWidth="1"/>
    <col min="268" max="268" width="2.33203125" style="2" customWidth="1"/>
    <col min="269" max="269" width="5.5546875" style="2" customWidth="1"/>
    <col min="270" max="270" width="5.109375" style="2" customWidth="1"/>
    <col min="271" max="271" width="2" style="2" customWidth="1"/>
    <col min="272" max="272" width="7" style="2" customWidth="1"/>
    <col min="273" max="273" width="4.88671875" style="2" customWidth="1"/>
    <col min="274" max="274" width="1.88671875" style="2" customWidth="1"/>
    <col min="275" max="275" width="9.109375" style="2" customWidth="1"/>
    <col min="276" max="276" width="4.6640625" style="2" customWidth="1"/>
    <col min="277" max="277" width="1.88671875" style="2" customWidth="1"/>
    <col min="278" max="278" width="5.6640625" style="2" customWidth="1"/>
    <col min="279" max="512" width="9.109375" style="2"/>
    <col min="513" max="513" width="14" style="2" customWidth="1"/>
    <col min="514" max="514" width="5" style="2" customWidth="1"/>
    <col min="515" max="515" width="2.33203125" style="2" customWidth="1"/>
    <col min="516" max="516" width="6.5546875" style="2" customWidth="1"/>
    <col min="517" max="517" width="5" style="2" customWidth="1"/>
    <col min="518" max="518" width="2" style="2" customWidth="1"/>
    <col min="519" max="519" width="7" style="2" customWidth="1"/>
    <col min="520" max="520" width="4.88671875" style="2" customWidth="1"/>
    <col min="521" max="521" width="2.33203125" style="2" customWidth="1"/>
    <col min="522" max="522" width="5.88671875" style="2" customWidth="1"/>
    <col min="523" max="523" width="5.33203125" style="2" customWidth="1"/>
    <col min="524" max="524" width="2.33203125" style="2" customWidth="1"/>
    <col min="525" max="525" width="5.5546875" style="2" customWidth="1"/>
    <col min="526" max="526" width="5.109375" style="2" customWidth="1"/>
    <col min="527" max="527" width="2" style="2" customWidth="1"/>
    <col min="528" max="528" width="7" style="2" customWidth="1"/>
    <col min="529" max="529" width="4.88671875" style="2" customWidth="1"/>
    <col min="530" max="530" width="1.88671875" style="2" customWidth="1"/>
    <col min="531" max="531" width="9.109375" style="2" customWidth="1"/>
    <col min="532" max="532" width="4.6640625" style="2" customWidth="1"/>
    <col min="533" max="533" width="1.88671875" style="2" customWidth="1"/>
    <col min="534" max="534" width="5.6640625" style="2" customWidth="1"/>
    <col min="535" max="768" width="9.109375" style="2"/>
    <col min="769" max="769" width="14" style="2" customWidth="1"/>
    <col min="770" max="770" width="5" style="2" customWidth="1"/>
    <col min="771" max="771" width="2.33203125" style="2" customWidth="1"/>
    <col min="772" max="772" width="6.5546875" style="2" customWidth="1"/>
    <col min="773" max="773" width="5" style="2" customWidth="1"/>
    <col min="774" max="774" width="2" style="2" customWidth="1"/>
    <col min="775" max="775" width="7" style="2" customWidth="1"/>
    <col min="776" max="776" width="4.88671875" style="2" customWidth="1"/>
    <col min="777" max="777" width="2.33203125" style="2" customWidth="1"/>
    <col min="778" max="778" width="5.88671875" style="2" customWidth="1"/>
    <col min="779" max="779" width="5.33203125" style="2" customWidth="1"/>
    <col min="780" max="780" width="2.33203125" style="2" customWidth="1"/>
    <col min="781" max="781" width="5.5546875" style="2" customWidth="1"/>
    <col min="782" max="782" width="5.109375" style="2" customWidth="1"/>
    <col min="783" max="783" width="2" style="2" customWidth="1"/>
    <col min="784" max="784" width="7" style="2" customWidth="1"/>
    <col min="785" max="785" width="4.88671875" style="2" customWidth="1"/>
    <col min="786" max="786" width="1.88671875" style="2" customWidth="1"/>
    <col min="787" max="787" width="9.109375" style="2" customWidth="1"/>
    <col min="788" max="788" width="4.6640625" style="2" customWidth="1"/>
    <col min="789" max="789" width="1.88671875" style="2" customWidth="1"/>
    <col min="790" max="790" width="5.6640625" style="2" customWidth="1"/>
    <col min="791" max="1024" width="9.109375" style="2"/>
    <col min="1025" max="1025" width="14" style="2" customWidth="1"/>
    <col min="1026" max="1026" width="5" style="2" customWidth="1"/>
    <col min="1027" max="1027" width="2.33203125" style="2" customWidth="1"/>
    <col min="1028" max="1028" width="6.5546875" style="2" customWidth="1"/>
    <col min="1029" max="1029" width="5" style="2" customWidth="1"/>
    <col min="1030" max="1030" width="2" style="2" customWidth="1"/>
    <col min="1031" max="1031" width="7" style="2" customWidth="1"/>
    <col min="1032" max="1032" width="4.88671875" style="2" customWidth="1"/>
    <col min="1033" max="1033" width="2.33203125" style="2" customWidth="1"/>
    <col min="1034" max="1034" width="5.88671875" style="2" customWidth="1"/>
    <col min="1035" max="1035" width="5.33203125" style="2" customWidth="1"/>
    <col min="1036" max="1036" width="2.33203125" style="2" customWidth="1"/>
    <col min="1037" max="1037" width="5.5546875" style="2" customWidth="1"/>
    <col min="1038" max="1038" width="5.109375" style="2" customWidth="1"/>
    <col min="1039" max="1039" width="2" style="2" customWidth="1"/>
    <col min="1040" max="1040" width="7" style="2" customWidth="1"/>
    <col min="1041" max="1041" width="4.88671875" style="2" customWidth="1"/>
    <col min="1042" max="1042" width="1.88671875" style="2" customWidth="1"/>
    <col min="1043" max="1043" width="9.109375" style="2" customWidth="1"/>
    <col min="1044" max="1044" width="4.6640625" style="2" customWidth="1"/>
    <col min="1045" max="1045" width="1.88671875" style="2" customWidth="1"/>
    <col min="1046" max="1046" width="5.6640625" style="2" customWidth="1"/>
    <col min="1047" max="1280" width="9.109375" style="2"/>
    <col min="1281" max="1281" width="14" style="2" customWidth="1"/>
    <col min="1282" max="1282" width="5" style="2" customWidth="1"/>
    <col min="1283" max="1283" width="2.33203125" style="2" customWidth="1"/>
    <col min="1284" max="1284" width="6.5546875" style="2" customWidth="1"/>
    <col min="1285" max="1285" width="5" style="2" customWidth="1"/>
    <col min="1286" max="1286" width="2" style="2" customWidth="1"/>
    <col min="1287" max="1287" width="7" style="2" customWidth="1"/>
    <col min="1288" max="1288" width="4.88671875" style="2" customWidth="1"/>
    <col min="1289" max="1289" width="2.33203125" style="2" customWidth="1"/>
    <col min="1290" max="1290" width="5.88671875" style="2" customWidth="1"/>
    <col min="1291" max="1291" width="5.33203125" style="2" customWidth="1"/>
    <col min="1292" max="1292" width="2.33203125" style="2" customWidth="1"/>
    <col min="1293" max="1293" width="5.5546875" style="2" customWidth="1"/>
    <col min="1294" max="1294" width="5.109375" style="2" customWidth="1"/>
    <col min="1295" max="1295" width="2" style="2" customWidth="1"/>
    <col min="1296" max="1296" width="7" style="2" customWidth="1"/>
    <col min="1297" max="1297" width="4.88671875" style="2" customWidth="1"/>
    <col min="1298" max="1298" width="1.88671875" style="2" customWidth="1"/>
    <col min="1299" max="1299" width="9.109375" style="2" customWidth="1"/>
    <col min="1300" max="1300" width="4.6640625" style="2" customWidth="1"/>
    <col min="1301" max="1301" width="1.88671875" style="2" customWidth="1"/>
    <col min="1302" max="1302" width="5.6640625" style="2" customWidth="1"/>
    <col min="1303" max="1536" width="9.109375" style="2"/>
    <col min="1537" max="1537" width="14" style="2" customWidth="1"/>
    <col min="1538" max="1538" width="5" style="2" customWidth="1"/>
    <col min="1539" max="1539" width="2.33203125" style="2" customWidth="1"/>
    <col min="1540" max="1540" width="6.5546875" style="2" customWidth="1"/>
    <col min="1541" max="1541" width="5" style="2" customWidth="1"/>
    <col min="1542" max="1542" width="2" style="2" customWidth="1"/>
    <col min="1543" max="1543" width="7" style="2" customWidth="1"/>
    <col min="1544" max="1544" width="4.88671875" style="2" customWidth="1"/>
    <col min="1545" max="1545" width="2.33203125" style="2" customWidth="1"/>
    <col min="1546" max="1546" width="5.88671875" style="2" customWidth="1"/>
    <col min="1547" max="1547" width="5.33203125" style="2" customWidth="1"/>
    <col min="1548" max="1548" width="2.33203125" style="2" customWidth="1"/>
    <col min="1549" max="1549" width="5.5546875" style="2" customWidth="1"/>
    <col min="1550" max="1550" width="5.109375" style="2" customWidth="1"/>
    <col min="1551" max="1551" width="2" style="2" customWidth="1"/>
    <col min="1552" max="1552" width="7" style="2" customWidth="1"/>
    <col min="1553" max="1553" width="4.88671875" style="2" customWidth="1"/>
    <col min="1554" max="1554" width="1.88671875" style="2" customWidth="1"/>
    <col min="1555" max="1555" width="9.109375" style="2" customWidth="1"/>
    <col min="1556" max="1556" width="4.6640625" style="2" customWidth="1"/>
    <col min="1557" max="1557" width="1.88671875" style="2" customWidth="1"/>
    <col min="1558" max="1558" width="5.6640625" style="2" customWidth="1"/>
    <col min="1559" max="1792" width="9.109375" style="2"/>
    <col min="1793" max="1793" width="14" style="2" customWidth="1"/>
    <col min="1794" max="1794" width="5" style="2" customWidth="1"/>
    <col min="1795" max="1795" width="2.33203125" style="2" customWidth="1"/>
    <col min="1796" max="1796" width="6.5546875" style="2" customWidth="1"/>
    <col min="1797" max="1797" width="5" style="2" customWidth="1"/>
    <col min="1798" max="1798" width="2" style="2" customWidth="1"/>
    <col min="1799" max="1799" width="7" style="2" customWidth="1"/>
    <col min="1800" max="1800" width="4.88671875" style="2" customWidth="1"/>
    <col min="1801" max="1801" width="2.33203125" style="2" customWidth="1"/>
    <col min="1802" max="1802" width="5.88671875" style="2" customWidth="1"/>
    <col min="1803" max="1803" width="5.33203125" style="2" customWidth="1"/>
    <col min="1804" max="1804" width="2.33203125" style="2" customWidth="1"/>
    <col min="1805" max="1805" width="5.5546875" style="2" customWidth="1"/>
    <col min="1806" max="1806" width="5.109375" style="2" customWidth="1"/>
    <col min="1807" max="1807" width="2" style="2" customWidth="1"/>
    <col min="1808" max="1808" width="7" style="2" customWidth="1"/>
    <col min="1809" max="1809" width="4.88671875" style="2" customWidth="1"/>
    <col min="1810" max="1810" width="1.88671875" style="2" customWidth="1"/>
    <col min="1811" max="1811" width="9.109375" style="2" customWidth="1"/>
    <col min="1812" max="1812" width="4.6640625" style="2" customWidth="1"/>
    <col min="1813" max="1813" width="1.88671875" style="2" customWidth="1"/>
    <col min="1814" max="1814" width="5.6640625" style="2" customWidth="1"/>
    <col min="1815" max="2048" width="9.109375" style="2"/>
    <col min="2049" max="2049" width="14" style="2" customWidth="1"/>
    <col min="2050" max="2050" width="5" style="2" customWidth="1"/>
    <col min="2051" max="2051" width="2.33203125" style="2" customWidth="1"/>
    <col min="2052" max="2052" width="6.5546875" style="2" customWidth="1"/>
    <col min="2053" max="2053" width="5" style="2" customWidth="1"/>
    <col min="2054" max="2054" width="2" style="2" customWidth="1"/>
    <col min="2055" max="2055" width="7" style="2" customWidth="1"/>
    <col min="2056" max="2056" width="4.88671875" style="2" customWidth="1"/>
    <col min="2057" max="2057" width="2.33203125" style="2" customWidth="1"/>
    <col min="2058" max="2058" width="5.88671875" style="2" customWidth="1"/>
    <col min="2059" max="2059" width="5.33203125" style="2" customWidth="1"/>
    <col min="2060" max="2060" width="2.33203125" style="2" customWidth="1"/>
    <col min="2061" max="2061" width="5.5546875" style="2" customWidth="1"/>
    <col min="2062" max="2062" width="5.109375" style="2" customWidth="1"/>
    <col min="2063" max="2063" width="2" style="2" customWidth="1"/>
    <col min="2064" max="2064" width="7" style="2" customWidth="1"/>
    <col min="2065" max="2065" width="4.88671875" style="2" customWidth="1"/>
    <col min="2066" max="2066" width="1.88671875" style="2" customWidth="1"/>
    <col min="2067" max="2067" width="9.109375" style="2" customWidth="1"/>
    <col min="2068" max="2068" width="4.6640625" style="2" customWidth="1"/>
    <col min="2069" max="2069" width="1.88671875" style="2" customWidth="1"/>
    <col min="2070" max="2070" width="5.6640625" style="2" customWidth="1"/>
    <col min="2071" max="2304" width="9.109375" style="2"/>
    <col min="2305" max="2305" width="14" style="2" customWidth="1"/>
    <col min="2306" max="2306" width="5" style="2" customWidth="1"/>
    <col min="2307" max="2307" width="2.33203125" style="2" customWidth="1"/>
    <col min="2308" max="2308" width="6.5546875" style="2" customWidth="1"/>
    <col min="2309" max="2309" width="5" style="2" customWidth="1"/>
    <col min="2310" max="2310" width="2" style="2" customWidth="1"/>
    <col min="2311" max="2311" width="7" style="2" customWidth="1"/>
    <col min="2312" max="2312" width="4.88671875" style="2" customWidth="1"/>
    <col min="2313" max="2313" width="2.33203125" style="2" customWidth="1"/>
    <col min="2314" max="2314" width="5.88671875" style="2" customWidth="1"/>
    <col min="2315" max="2315" width="5.33203125" style="2" customWidth="1"/>
    <col min="2316" max="2316" width="2.33203125" style="2" customWidth="1"/>
    <col min="2317" max="2317" width="5.5546875" style="2" customWidth="1"/>
    <col min="2318" max="2318" width="5.109375" style="2" customWidth="1"/>
    <col min="2319" max="2319" width="2" style="2" customWidth="1"/>
    <col min="2320" max="2320" width="7" style="2" customWidth="1"/>
    <col min="2321" max="2321" width="4.88671875" style="2" customWidth="1"/>
    <col min="2322" max="2322" width="1.88671875" style="2" customWidth="1"/>
    <col min="2323" max="2323" width="9.109375" style="2" customWidth="1"/>
    <col min="2324" max="2324" width="4.6640625" style="2" customWidth="1"/>
    <col min="2325" max="2325" width="1.88671875" style="2" customWidth="1"/>
    <col min="2326" max="2326" width="5.6640625" style="2" customWidth="1"/>
    <col min="2327" max="2560" width="9.109375" style="2"/>
    <col min="2561" max="2561" width="14" style="2" customWidth="1"/>
    <col min="2562" max="2562" width="5" style="2" customWidth="1"/>
    <col min="2563" max="2563" width="2.33203125" style="2" customWidth="1"/>
    <col min="2564" max="2564" width="6.5546875" style="2" customWidth="1"/>
    <col min="2565" max="2565" width="5" style="2" customWidth="1"/>
    <col min="2566" max="2566" width="2" style="2" customWidth="1"/>
    <col min="2567" max="2567" width="7" style="2" customWidth="1"/>
    <col min="2568" max="2568" width="4.88671875" style="2" customWidth="1"/>
    <col min="2569" max="2569" width="2.33203125" style="2" customWidth="1"/>
    <col min="2570" max="2570" width="5.88671875" style="2" customWidth="1"/>
    <col min="2571" max="2571" width="5.33203125" style="2" customWidth="1"/>
    <col min="2572" max="2572" width="2.33203125" style="2" customWidth="1"/>
    <col min="2573" max="2573" width="5.5546875" style="2" customWidth="1"/>
    <col min="2574" max="2574" width="5.109375" style="2" customWidth="1"/>
    <col min="2575" max="2575" width="2" style="2" customWidth="1"/>
    <col min="2576" max="2576" width="7" style="2" customWidth="1"/>
    <col min="2577" max="2577" width="4.88671875" style="2" customWidth="1"/>
    <col min="2578" max="2578" width="1.88671875" style="2" customWidth="1"/>
    <col min="2579" max="2579" width="9.109375" style="2" customWidth="1"/>
    <col min="2580" max="2580" width="4.6640625" style="2" customWidth="1"/>
    <col min="2581" max="2581" width="1.88671875" style="2" customWidth="1"/>
    <col min="2582" max="2582" width="5.6640625" style="2" customWidth="1"/>
    <col min="2583" max="2816" width="9.109375" style="2"/>
    <col min="2817" max="2817" width="14" style="2" customWidth="1"/>
    <col min="2818" max="2818" width="5" style="2" customWidth="1"/>
    <col min="2819" max="2819" width="2.33203125" style="2" customWidth="1"/>
    <col min="2820" max="2820" width="6.5546875" style="2" customWidth="1"/>
    <col min="2821" max="2821" width="5" style="2" customWidth="1"/>
    <col min="2822" max="2822" width="2" style="2" customWidth="1"/>
    <col min="2823" max="2823" width="7" style="2" customWidth="1"/>
    <col min="2824" max="2824" width="4.88671875" style="2" customWidth="1"/>
    <col min="2825" max="2825" width="2.33203125" style="2" customWidth="1"/>
    <col min="2826" max="2826" width="5.88671875" style="2" customWidth="1"/>
    <col min="2827" max="2827" width="5.33203125" style="2" customWidth="1"/>
    <col min="2828" max="2828" width="2.33203125" style="2" customWidth="1"/>
    <col min="2829" max="2829" width="5.5546875" style="2" customWidth="1"/>
    <col min="2830" max="2830" width="5.109375" style="2" customWidth="1"/>
    <col min="2831" max="2831" width="2" style="2" customWidth="1"/>
    <col min="2832" max="2832" width="7" style="2" customWidth="1"/>
    <col min="2833" max="2833" width="4.88671875" style="2" customWidth="1"/>
    <col min="2834" max="2834" width="1.88671875" style="2" customWidth="1"/>
    <col min="2835" max="2835" width="9.109375" style="2" customWidth="1"/>
    <col min="2836" max="2836" width="4.6640625" style="2" customWidth="1"/>
    <col min="2837" max="2837" width="1.88671875" style="2" customWidth="1"/>
    <col min="2838" max="2838" width="5.6640625" style="2" customWidth="1"/>
    <col min="2839" max="3072" width="9.109375" style="2"/>
    <col min="3073" max="3073" width="14" style="2" customWidth="1"/>
    <col min="3074" max="3074" width="5" style="2" customWidth="1"/>
    <col min="3075" max="3075" width="2.33203125" style="2" customWidth="1"/>
    <col min="3076" max="3076" width="6.5546875" style="2" customWidth="1"/>
    <col min="3077" max="3077" width="5" style="2" customWidth="1"/>
    <col min="3078" max="3078" width="2" style="2" customWidth="1"/>
    <col min="3079" max="3079" width="7" style="2" customWidth="1"/>
    <col min="3080" max="3080" width="4.88671875" style="2" customWidth="1"/>
    <col min="3081" max="3081" width="2.33203125" style="2" customWidth="1"/>
    <col min="3082" max="3082" width="5.88671875" style="2" customWidth="1"/>
    <col min="3083" max="3083" width="5.33203125" style="2" customWidth="1"/>
    <col min="3084" max="3084" width="2.33203125" style="2" customWidth="1"/>
    <col min="3085" max="3085" width="5.5546875" style="2" customWidth="1"/>
    <col min="3086" max="3086" width="5.109375" style="2" customWidth="1"/>
    <col min="3087" max="3087" width="2" style="2" customWidth="1"/>
    <col min="3088" max="3088" width="7" style="2" customWidth="1"/>
    <col min="3089" max="3089" width="4.88671875" style="2" customWidth="1"/>
    <col min="3090" max="3090" width="1.88671875" style="2" customWidth="1"/>
    <col min="3091" max="3091" width="9.109375" style="2" customWidth="1"/>
    <col min="3092" max="3092" width="4.6640625" style="2" customWidth="1"/>
    <col min="3093" max="3093" width="1.88671875" style="2" customWidth="1"/>
    <col min="3094" max="3094" width="5.6640625" style="2" customWidth="1"/>
    <col min="3095" max="3328" width="9.109375" style="2"/>
    <col min="3329" max="3329" width="14" style="2" customWidth="1"/>
    <col min="3330" max="3330" width="5" style="2" customWidth="1"/>
    <col min="3331" max="3331" width="2.33203125" style="2" customWidth="1"/>
    <col min="3332" max="3332" width="6.5546875" style="2" customWidth="1"/>
    <col min="3333" max="3333" width="5" style="2" customWidth="1"/>
    <col min="3334" max="3334" width="2" style="2" customWidth="1"/>
    <col min="3335" max="3335" width="7" style="2" customWidth="1"/>
    <col min="3336" max="3336" width="4.88671875" style="2" customWidth="1"/>
    <col min="3337" max="3337" width="2.33203125" style="2" customWidth="1"/>
    <col min="3338" max="3338" width="5.88671875" style="2" customWidth="1"/>
    <col min="3339" max="3339" width="5.33203125" style="2" customWidth="1"/>
    <col min="3340" max="3340" width="2.33203125" style="2" customWidth="1"/>
    <col min="3341" max="3341" width="5.5546875" style="2" customWidth="1"/>
    <col min="3342" max="3342" width="5.109375" style="2" customWidth="1"/>
    <col min="3343" max="3343" width="2" style="2" customWidth="1"/>
    <col min="3344" max="3344" width="7" style="2" customWidth="1"/>
    <col min="3345" max="3345" width="4.88671875" style="2" customWidth="1"/>
    <col min="3346" max="3346" width="1.88671875" style="2" customWidth="1"/>
    <col min="3347" max="3347" width="9.109375" style="2" customWidth="1"/>
    <col min="3348" max="3348" width="4.6640625" style="2" customWidth="1"/>
    <col min="3349" max="3349" width="1.88671875" style="2" customWidth="1"/>
    <col min="3350" max="3350" width="5.6640625" style="2" customWidth="1"/>
    <col min="3351" max="3584" width="9.109375" style="2"/>
    <col min="3585" max="3585" width="14" style="2" customWidth="1"/>
    <col min="3586" max="3586" width="5" style="2" customWidth="1"/>
    <col min="3587" max="3587" width="2.33203125" style="2" customWidth="1"/>
    <col min="3588" max="3588" width="6.5546875" style="2" customWidth="1"/>
    <col min="3589" max="3589" width="5" style="2" customWidth="1"/>
    <col min="3590" max="3590" width="2" style="2" customWidth="1"/>
    <col min="3591" max="3591" width="7" style="2" customWidth="1"/>
    <col min="3592" max="3592" width="4.88671875" style="2" customWidth="1"/>
    <col min="3593" max="3593" width="2.33203125" style="2" customWidth="1"/>
    <col min="3594" max="3594" width="5.88671875" style="2" customWidth="1"/>
    <col min="3595" max="3595" width="5.33203125" style="2" customWidth="1"/>
    <col min="3596" max="3596" width="2.33203125" style="2" customWidth="1"/>
    <col min="3597" max="3597" width="5.5546875" style="2" customWidth="1"/>
    <col min="3598" max="3598" width="5.109375" style="2" customWidth="1"/>
    <col min="3599" max="3599" width="2" style="2" customWidth="1"/>
    <col min="3600" max="3600" width="7" style="2" customWidth="1"/>
    <col min="3601" max="3601" width="4.88671875" style="2" customWidth="1"/>
    <col min="3602" max="3602" width="1.88671875" style="2" customWidth="1"/>
    <col min="3603" max="3603" width="9.109375" style="2" customWidth="1"/>
    <col min="3604" max="3604" width="4.6640625" style="2" customWidth="1"/>
    <col min="3605" max="3605" width="1.88671875" style="2" customWidth="1"/>
    <col min="3606" max="3606" width="5.6640625" style="2" customWidth="1"/>
    <col min="3607" max="3840" width="9.109375" style="2"/>
    <col min="3841" max="3841" width="14" style="2" customWidth="1"/>
    <col min="3842" max="3842" width="5" style="2" customWidth="1"/>
    <col min="3843" max="3843" width="2.33203125" style="2" customWidth="1"/>
    <col min="3844" max="3844" width="6.5546875" style="2" customWidth="1"/>
    <col min="3845" max="3845" width="5" style="2" customWidth="1"/>
    <col min="3846" max="3846" width="2" style="2" customWidth="1"/>
    <col min="3847" max="3847" width="7" style="2" customWidth="1"/>
    <col min="3848" max="3848" width="4.88671875" style="2" customWidth="1"/>
    <col min="3849" max="3849" width="2.33203125" style="2" customWidth="1"/>
    <col min="3850" max="3850" width="5.88671875" style="2" customWidth="1"/>
    <col min="3851" max="3851" width="5.33203125" style="2" customWidth="1"/>
    <col min="3852" max="3852" width="2.33203125" style="2" customWidth="1"/>
    <col min="3853" max="3853" width="5.5546875" style="2" customWidth="1"/>
    <col min="3854" max="3854" width="5.109375" style="2" customWidth="1"/>
    <col min="3855" max="3855" width="2" style="2" customWidth="1"/>
    <col min="3856" max="3856" width="7" style="2" customWidth="1"/>
    <col min="3857" max="3857" width="4.88671875" style="2" customWidth="1"/>
    <col min="3858" max="3858" width="1.88671875" style="2" customWidth="1"/>
    <col min="3859" max="3859" width="9.109375" style="2" customWidth="1"/>
    <col min="3860" max="3860" width="4.6640625" style="2" customWidth="1"/>
    <col min="3861" max="3861" width="1.88671875" style="2" customWidth="1"/>
    <col min="3862" max="3862" width="5.6640625" style="2" customWidth="1"/>
    <col min="3863" max="4096" width="9.109375" style="2"/>
    <col min="4097" max="4097" width="14" style="2" customWidth="1"/>
    <col min="4098" max="4098" width="5" style="2" customWidth="1"/>
    <col min="4099" max="4099" width="2.33203125" style="2" customWidth="1"/>
    <col min="4100" max="4100" width="6.5546875" style="2" customWidth="1"/>
    <col min="4101" max="4101" width="5" style="2" customWidth="1"/>
    <col min="4102" max="4102" width="2" style="2" customWidth="1"/>
    <col min="4103" max="4103" width="7" style="2" customWidth="1"/>
    <col min="4104" max="4104" width="4.88671875" style="2" customWidth="1"/>
    <col min="4105" max="4105" width="2.33203125" style="2" customWidth="1"/>
    <col min="4106" max="4106" width="5.88671875" style="2" customWidth="1"/>
    <col min="4107" max="4107" width="5.33203125" style="2" customWidth="1"/>
    <col min="4108" max="4108" width="2.33203125" style="2" customWidth="1"/>
    <col min="4109" max="4109" width="5.5546875" style="2" customWidth="1"/>
    <col min="4110" max="4110" width="5.109375" style="2" customWidth="1"/>
    <col min="4111" max="4111" width="2" style="2" customWidth="1"/>
    <col min="4112" max="4112" width="7" style="2" customWidth="1"/>
    <col min="4113" max="4113" width="4.88671875" style="2" customWidth="1"/>
    <col min="4114" max="4114" width="1.88671875" style="2" customWidth="1"/>
    <col min="4115" max="4115" width="9.109375" style="2" customWidth="1"/>
    <col min="4116" max="4116" width="4.6640625" style="2" customWidth="1"/>
    <col min="4117" max="4117" width="1.88671875" style="2" customWidth="1"/>
    <col min="4118" max="4118" width="5.6640625" style="2" customWidth="1"/>
    <col min="4119" max="4352" width="9.109375" style="2"/>
    <col min="4353" max="4353" width="14" style="2" customWidth="1"/>
    <col min="4354" max="4354" width="5" style="2" customWidth="1"/>
    <col min="4355" max="4355" width="2.33203125" style="2" customWidth="1"/>
    <col min="4356" max="4356" width="6.5546875" style="2" customWidth="1"/>
    <col min="4357" max="4357" width="5" style="2" customWidth="1"/>
    <col min="4358" max="4358" width="2" style="2" customWidth="1"/>
    <col min="4359" max="4359" width="7" style="2" customWidth="1"/>
    <col min="4360" max="4360" width="4.88671875" style="2" customWidth="1"/>
    <col min="4361" max="4361" width="2.33203125" style="2" customWidth="1"/>
    <col min="4362" max="4362" width="5.88671875" style="2" customWidth="1"/>
    <col min="4363" max="4363" width="5.33203125" style="2" customWidth="1"/>
    <col min="4364" max="4364" width="2.33203125" style="2" customWidth="1"/>
    <col min="4365" max="4365" width="5.5546875" style="2" customWidth="1"/>
    <col min="4366" max="4366" width="5.109375" style="2" customWidth="1"/>
    <col min="4367" max="4367" width="2" style="2" customWidth="1"/>
    <col min="4368" max="4368" width="7" style="2" customWidth="1"/>
    <col min="4369" max="4369" width="4.88671875" style="2" customWidth="1"/>
    <col min="4370" max="4370" width="1.88671875" style="2" customWidth="1"/>
    <col min="4371" max="4371" width="9.109375" style="2" customWidth="1"/>
    <col min="4372" max="4372" width="4.6640625" style="2" customWidth="1"/>
    <col min="4373" max="4373" width="1.88671875" style="2" customWidth="1"/>
    <col min="4374" max="4374" width="5.6640625" style="2" customWidth="1"/>
    <col min="4375" max="4608" width="9.109375" style="2"/>
    <col min="4609" max="4609" width="14" style="2" customWidth="1"/>
    <col min="4610" max="4610" width="5" style="2" customWidth="1"/>
    <col min="4611" max="4611" width="2.33203125" style="2" customWidth="1"/>
    <col min="4612" max="4612" width="6.5546875" style="2" customWidth="1"/>
    <col min="4613" max="4613" width="5" style="2" customWidth="1"/>
    <col min="4614" max="4614" width="2" style="2" customWidth="1"/>
    <col min="4615" max="4615" width="7" style="2" customWidth="1"/>
    <col min="4616" max="4616" width="4.88671875" style="2" customWidth="1"/>
    <col min="4617" max="4617" width="2.33203125" style="2" customWidth="1"/>
    <col min="4618" max="4618" width="5.88671875" style="2" customWidth="1"/>
    <col min="4619" max="4619" width="5.33203125" style="2" customWidth="1"/>
    <col min="4620" max="4620" width="2.33203125" style="2" customWidth="1"/>
    <col min="4621" max="4621" width="5.5546875" style="2" customWidth="1"/>
    <col min="4622" max="4622" width="5.109375" style="2" customWidth="1"/>
    <col min="4623" max="4623" width="2" style="2" customWidth="1"/>
    <col min="4624" max="4624" width="7" style="2" customWidth="1"/>
    <col min="4625" max="4625" width="4.88671875" style="2" customWidth="1"/>
    <col min="4626" max="4626" width="1.88671875" style="2" customWidth="1"/>
    <col min="4627" max="4627" width="9.109375" style="2" customWidth="1"/>
    <col min="4628" max="4628" width="4.6640625" style="2" customWidth="1"/>
    <col min="4629" max="4629" width="1.88671875" style="2" customWidth="1"/>
    <col min="4630" max="4630" width="5.6640625" style="2" customWidth="1"/>
    <col min="4631" max="4864" width="9.109375" style="2"/>
    <col min="4865" max="4865" width="14" style="2" customWidth="1"/>
    <col min="4866" max="4866" width="5" style="2" customWidth="1"/>
    <col min="4867" max="4867" width="2.33203125" style="2" customWidth="1"/>
    <col min="4868" max="4868" width="6.5546875" style="2" customWidth="1"/>
    <col min="4869" max="4869" width="5" style="2" customWidth="1"/>
    <col min="4870" max="4870" width="2" style="2" customWidth="1"/>
    <col min="4871" max="4871" width="7" style="2" customWidth="1"/>
    <col min="4872" max="4872" width="4.88671875" style="2" customWidth="1"/>
    <col min="4873" max="4873" width="2.33203125" style="2" customWidth="1"/>
    <col min="4874" max="4874" width="5.88671875" style="2" customWidth="1"/>
    <col min="4875" max="4875" width="5.33203125" style="2" customWidth="1"/>
    <col min="4876" max="4876" width="2.33203125" style="2" customWidth="1"/>
    <col min="4877" max="4877" width="5.5546875" style="2" customWidth="1"/>
    <col min="4878" max="4878" width="5.109375" style="2" customWidth="1"/>
    <col min="4879" max="4879" width="2" style="2" customWidth="1"/>
    <col min="4880" max="4880" width="7" style="2" customWidth="1"/>
    <col min="4881" max="4881" width="4.88671875" style="2" customWidth="1"/>
    <col min="4882" max="4882" width="1.88671875" style="2" customWidth="1"/>
    <col min="4883" max="4883" width="9.109375" style="2" customWidth="1"/>
    <col min="4884" max="4884" width="4.6640625" style="2" customWidth="1"/>
    <col min="4885" max="4885" width="1.88671875" style="2" customWidth="1"/>
    <col min="4886" max="4886" width="5.6640625" style="2" customWidth="1"/>
    <col min="4887" max="5120" width="9.109375" style="2"/>
    <col min="5121" max="5121" width="14" style="2" customWidth="1"/>
    <col min="5122" max="5122" width="5" style="2" customWidth="1"/>
    <col min="5123" max="5123" width="2.33203125" style="2" customWidth="1"/>
    <col min="5124" max="5124" width="6.5546875" style="2" customWidth="1"/>
    <col min="5125" max="5125" width="5" style="2" customWidth="1"/>
    <col min="5126" max="5126" width="2" style="2" customWidth="1"/>
    <col min="5127" max="5127" width="7" style="2" customWidth="1"/>
    <col min="5128" max="5128" width="4.88671875" style="2" customWidth="1"/>
    <col min="5129" max="5129" width="2.33203125" style="2" customWidth="1"/>
    <col min="5130" max="5130" width="5.88671875" style="2" customWidth="1"/>
    <col min="5131" max="5131" width="5.33203125" style="2" customWidth="1"/>
    <col min="5132" max="5132" width="2.33203125" style="2" customWidth="1"/>
    <col min="5133" max="5133" width="5.5546875" style="2" customWidth="1"/>
    <col min="5134" max="5134" width="5.109375" style="2" customWidth="1"/>
    <col min="5135" max="5135" width="2" style="2" customWidth="1"/>
    <col min="5136" max="5136" width="7" style="2" customWidth="1"/>
    <col min="5137" max="5137" width="4.88671875" style="2" customWidth="1"/>
    <col min="5138" max="5138" width="1.88671875" style="2" customWidth="1"/>
    <col min="5139" max="5139" width="9.109375" style="2" customWidth="1"/>
    <col min="5140" max="5140" width="4.6640625" style="2" customWidth="1"/>
    <col min="5141" max="5141" width="1.88671875" style="2" customWidth="1"/>
    <col min="5142" max="5142" width="5.6640625" style="2" customWidth="1"/>
    <col min="5143" max="5376" width="9.109375" style="2"/>
    <col min="5377" max="5377" width="14" style="2" customWidth="1"/>
    <col min="5378" max="5378" width="5" style="2" customWidth="1"/>
    <col min="5379" max="5379" width="2.33203125" style="2" customWidth="1"/>
    <col min="5380" max="5380" width="6.5546875" style="2" customWidth="1"/>
    <col min="5381" max="5381" width="5" style="2" customWidth="1"/>
    <col min="5382" max="5382" width="2" style="2" customWidth="1"/>
    <col min="5383" max="5383" width="7" style="2" customWidth="1"/>
    <col min="5384" max="5384" width="4.88671875" style="2" customWidth="1"/>
    <col min="5385" max="5385" width="2.33203125" style="2" customWidth="1"/>
    <col min="5386" max="5386" width="5.88671875" style="2" customWidth="1"/>
    <col min="5387" max="5387" width="5.33203125" style="2" customWidth="1"/>
    <col min="5388" max="5388" width="2.33203125" style="2" customWidth="1"/>
    <col min="5389" max="5389" width="5.5546875" style="2" customWidth="1"/>
    <col min="5390" max="5390" width="5.109375" style="2" customWidth="1"/>
    <col min="5391" max="5391" width="2" style="2" customWidth="1"/>
    <col min="5392" max="5392" width="7" style="2" customWidth="1"/>
    <col min="5393" max="5393" width="4.88671875" style="2" customWidth="1"/>
    <col min="5394" max="5394" width="1.88671875" style="2" customWidth="1"/>
    <col min="5395" max="5395" width="9.109375" style="2" customWidth="1"/>
    <col min="5396" max="5396" width="4.6640625" style="2" customWidth="1"/>
    <col min="5397" max="5397" width="1.88671875" style="2" customWidth="1"/>
    <col min="5398" max="5398" width="5.6640625" style="2" customWidth="1"/>
    <col min="5399" max="5632" width="9.109375" style="2"/>
    <col min="5633" max="5633" width="14" style="2" customWidth="1"/>
    <col min="5634" max="5634" width="5" style="2" customWidth="1"/>
    <col min="5635" max="5635" width="2.33203125" style="2" customWidth="1"/>
    <col min="5636" max="5636" width="6.5546875" style="2" customWidth="1"/>
    <col min="5637" max="5637" width="5" style="2" customWidth="1"/>
    <col min="5638" max="5638" width="2" style="2" customWidth="1"/>
    <col min="5639" max="5639" width="7" style="2" customWidth="1"/>
    <col min="5640" max="5640" width="4.88671875" style="2" customWidth="1"/>
    <col min="5641" max="5641" width="2.33203125" style="2" customWidth="1"/>
    <col min="5642" max="5642" width="5.88671875" style="2" customWidth="1"/>
    <col min="5643" max="5643" width="5.33203125" style="2" customWidth="1"/>
    <col min="5644" max="5644" width="2.33203125" style="2" customWidth="1"/>
    <col min="5645" max="5645" width="5.5546875" style="2" customWidth="1"/>
    <col min="5646" max="5646" width="5.109375" style="2" customWidth="1"/>
    <col min="5647" max="5647" width="2" style="2" customWidth="1"/>
    <col min="5648" max="5648" width="7" style="2" customWidth="1"/>
    <col min="5649" max="5649" width="4.88671875" style="2" customWidth="1"/>
    <col min="5650" max="5650" width="1.88671875" style="2" customWidth="1"/>
    <col min="5651" max="5651" width="9.109375" style="2" customWidth="1"/>
    <col min="5652" max="5652" width="4.6640625" style="2" customWidth="1"/>
    <col min="5653" max="5653" width="1.88671875" style="2" customWidth="1"/>
    <col min="5654" max="5654" width="5.6640625" style="2" customWidth="1"/>
    <col min="5655" max="5888" width="9.109375" style="2"/>
    <col min="5889" max="5889" width="14" style="2" customWidth="1"/>
    <col min="5890" max="5890" width="5" style="2" customWidth="1"/>
    <col min="5891" max="5891" width="2.33203125" style="2" customWidth="1"/>
    <col min="5892" max="5892" width="6.5546875" style="2" customWidth="1"/>
    <col min="5893" max="5893" width="5" style="2" customWidth="1"/>
    <col min="5894" max="5894" width="2" style="2" customWidth="1"/>
    <col min="5895" max="5895" width="7" style="2" customWidth="1"/>
    <col min="5896" max="5896" width="4.88671875" style="2" customWidth="1"/>
    <col min="5897" max="5897" width="2.33203125" style="2" customWidth="1"/>
    <col min="5898" max="5898" width="5.88671875" style="2" customWidth="1"/>
    <col min="5899" max="5899" width="5.33203125" style="2" customWidth="1"/>
    <col min="5900" max="5900" width="2.33203125" style="2" customWidth="1"/>
    <col min="5901" max="5901" width="5.5546875" style="2" customWidth="1"/>
    <col min="5902" max="5902" width="5.109375" style="2" customWidth="1"/>
    <col min="5903" max="5903" width="2" style="2" customWidth="1"/>
    <col min="5904" max="5904" width="7" style="2" customWidth="1"/>
    <col min="5905" max="5905" width="4.88671875" style="2" customWidth="1"/>
    <col min="5906" max="5906" width="1.88671875" style="2" customWidth="1"/>
    <col min="5907" max="5907" width="9.109375" style="2" customWidth="1"/>
    <col min="5908" max="5908" width="4.6640625" style="2" customWidth="1"/>
    <col min="5909" max="5909" width="1.88671875" style="2" customWidth="1"/>
    <col min="5910" max="5910" width="5.6640625" style="2" customWidth="1"/>
    <col min="5911" max="6144" width="9.109375" style="2"/>
    <col min="6145" max="6145" width="14" style="2" customWidth="1"/>
    <col min="6146" max="6146" width="5" style="2" customWidth="1"/>
    <col min="6147" max="6147" width="2.33203125" style="2" customWidth="1"/>
    <col min="6148" max="6148" width="6.5546875" style="2" customWidth="1"/>
    <col min="6149" max="6149" width="5" style="2" customWidth="1"/>
    <col min="6150" max="6150" width="2" style="2" customWidth="1"/>
    <col min="6151" max="6151" width="7" style="2" customWidth="1"/>
    <col min="6152" max="6152" width="4.88671875" style="2" customWidth="1"/>
    <col min="6153" max="6153" width="2.33203125" style="2" customWidth="1"/>
    <col min="6154" max="6154" width="5.88671875" style="2" customWidth="1"/>
    <col min="6155" max="6155" width="5.33203125" style="2" customWidth="1"/>
    <col min="6156" max="6156" width="2.33203125" style="2" customWidth="1"/>
    <col min="6157" max="6157" width="5.5546875" style="2" customWidth="1"/>
    <col min="6158" max="6158" width="5.109375" style="2" customWidth="1"/>
    <col min="6159" max="6159" width="2" style="2" customWidth="1"/>
    <col min="6160" max="6160" width="7" style="2" customWidth="1"/>
    <col min="6161" max="6161" width="4.88671875" style="2" customWidth="1"/>
    <col min="6162" max="6162" width="1.88671875" style="2" customWidth="1"/>
    <col min="6163" max="6163" width="9.109375" style="2" customWidth="1"/>
    <col min="6164" max="6164" width="4.6640625" style="2" customWidth="1"/>
    <col min="6165" max="6165" width="1.88671875" style="2" customWidth="1"/>
    <col min="6166" max="6166" width="5.6640625" style="2" customWidth="1"/>
    <col min="6167" max="6400" width="9.109375" style="2"/>
    <col min="6401" max="6401" width="14" style="2" customWidth="1"/>
    <col min="6402" max="6402" width="5" style="2" customWidth="1"/>
    <col min="6403" max="6403" width="2.33203125" style="2" customWidth="1"/>
    <col min="6404" max="6404" width="6.5546875" style="2" customWidth="1"/>
    <col min="6405" max="6405" width="5" style="2" customWidth="1"/>
    <col min="6406" max="6406" width="2" style="2" customWidth="1"/>
    <col min="6407" max="6407" width="7" style="2" customWidth="1"/>
    <col min="6408" max="6408" width="4.88671875" style="2" customWidth="1"/>
    <col min="6409" max="6409" width="2.33203125" style="2" customWidth="1"/>
    <col min="6410" max="6410" width="5.88671875" style="2" customWidth="1"/>
    <col min="6411" max="6411" width="5.33203125" style="2" customWidth="1"/>
    <col min="6412" max="6412" width="2.33203125" style="2" customWidth="1"/>
    <col min="6413" max="6413" width="5.5546875" style="2" customWidth="1"/>
    <col min="6414" max="6414" width="5.109375" style="2" customWidth="1"/>
    <col min="6415" max="6415" width="2" style="2" customWidth="1"/>
    <col min="6416" max="6416" width="7" style="2" customWidth="1"/>
    <col min="6417" max="6417" width="4.88671875" style="2" customWidth="1"/>
    <col min="6418" max="6418" width="1.88671875" style="2" customWidth="1"/>
    <col min="6419" max="6419" width="9.109375" style="2" customWidth="1"/>
    <col min="6420" max="6420" width="4.6640625" style="2" customWidth="1"/>
    <col min="6421" max="6421" width="1.88671875" style="2" customWidth="1"/>
    <col min="6422" max="6422" width="5.6640625" style="2" customWidth="1"/>
    <col min="6423" max="6656" width="9.109375" style="2"/>
    <col min="6657" max="6657" width="14" style="2" customWidth="1"/>
    <col min="6658" max="6658" width="5" style="2" customWidth="1"/>
    <col min="6659" max="6659" width="2.33203125" style="2" customWidth="1"/>
    <col min="6660" max="6660" width="6.5546875" style="2" customWidth="1"/>
    <col min="6661" max="6661" width="5" style="2" customWidth="1"/>
    <col min="6662" max="6662" width="2" style="2" customWidth="1"/>
    <col min="6663" max="6663" width="7" style="2" customWidth="1"/>
    <col min="6664" max="6664" width="4.88671875" style="2" customWidth="1"/>
    <col min="6665" max="6665" width="2.33203125" style="2" customWidth="1"/>
    <col min="6666" max="6666" width="5.88671875" style="2" customWidth="1"/>
    <col min="6667" max="6667" width="5.33203125" style="2" customWidth="1"/>
    <col min="6668" max="6668" width="2.33203125" style="2" customWidth="1"/>
    <col min="6669" max="6669" width="5.5546875" style="2" customWidth="1"/>
    <col min="6670" max="6670" width="5.109375" style="2" customWidth="1"/>
    <col min="6671" max="6671" width="2" style="2" customWidth="1"/>
    <col min="6672" max="6672" width="7" style="2" customWidth="1"/>
    <col min="6673" max="6673" width="4.88671875" style="2" customWidth="1"/>
    <col min="6674" max="6674" width="1.88671875" style="2" customWidth="1"/>
    <col min="6675" max="6675" width="9.109375" style="2" customWidth="1"/>
    <col min="6676" max="6676" width="4.6640625" style="2" customWidth="1"/>
    <col min="6677" max="6677" width="1.88671875" style="2" customWidth="1"/>
    <col min="6678" max="6678" width="5.6640625" style="2" customWidth="1"/>
    <col min="6679" max="6912" width="9.109375" style="2"/>
    <col min="6913" max="6913" width="14" style="2" customWidth="1"/>
    <col min="6914" max="6914" width="5" style="2" customWidth="1"/>
    <col min="6915" max="6915" width="2.33203125" style="2" customWidth="1"/>
    <col min="6916" max="6916" width="6.5546875" style="2" customWidth="1"/>
    <col min="6917" max="6917" width="5" style="2" customWidth="1"/>
    <col min="6918" max="6918" width="2" style="2" customWidth="1"/>
    <col min="6919" max="6919" width="7" style="2" customWidth="1"/>
    <col min="6920" max="6920" width="4.88671875" style="2" customWidth="1"/>
    <col min="6921" max="6921" width="2.33203125" style="2" customWidth="1"/>
    <col min="6922" max="6922" width="5.88671875" style="2" customWidth="1"/>
    <col min="6923" max="6923" width="5.33203125" style="2" customWidth="1"/>
    <col min="6924" max="6924" width="2.33203125" style="2" customWidth="1"/>
    <col min="6925" max="6925" width="5.5546875" style="2" customWidth="1"/>
    <col min="6926" max="6926" width="5.109375" style="2" customWidth="1"/>
    <col min="6927" max="6927" width="2" style="2" customWidth="1"/>
    <col min="6928" max="6928" width="7" style="2" customWidth="1"/>
    <col min="6929" max="6929" width="4.88671875" style="2" customWidth="1"/>
    <col min="6930" max="6930" width="1.88671875" style="2" customWidth="1"/>
    <col min="6931" max="6931" width="9.109375" style="2" customWidth="1"/>
    <col min="6932" max="6932" width="4.6640625" style="2" customWidth="1"/>
    <col min="6933" max="6933" width="1.88671875" style="2" customWidth="1"/>
    <col min="6934" max="6934" width="5.6640625" style="2" customWidth="1"/>
    <col min="6935" max="7168" width="9.109375" style="2"/>
    <col min="7169" max="7169" width="14" style="2" customWidth="1"/>
    <col min="7170" max="7170" width="5" style="2" customWidth="1"/>
    <col min="7171" max="7171" width="2.33203125" style="2" customWidth="1"/>
    <col min="7172" max="7172" width="6.5546875" style="2" customWidth="1"/>
    <col min="7173" max="7173" width="5" style="2" customWidth="1"/>
    <col min="7174" max="7174" width="2" style="2" customWidth="1"/>
    <col min="7175" max="7175" width="7" style="2" customWidth="1"/>
    <col min="7176" max="7176" width="4.88671875" style="2" customWidth="1"/>
    <col min="7177" max="7177" width="2.33203125" style="2" customWidth="1"/>
    <col min="7178" max="7178" width="5.88671875" style="2" customWidth="1"/>
    <col min="7179" max="7179" width="5.33203125" style="2" customWidth="1"/>
    <col min="7180" max="7180" width="2.33203125" style="2" customWidth="1"/>
    <col min="7181" max="7181" width="5.5546875" style="2" customWidth="1"/>
    <col min="7182" max="7182" width="5.109375" style="2" customWidth="1"/>
    <col min="7183" max="7183" width="2" style="2" customWidth="1"/>
    <col min="7184" max="7184" width="7" style="2" customWidth="1"/>
    <col min="7185" max="7185" width="4.88671875" style="2" customWidth="1"/>
    <col min="7186" max="7186" width="1.88671875" style="2" customWidth="1"/>
    <col min="7187" max="7187" width="9.109375" style="2" customWidth="1"/>
    <col min="7188" max="7188" width="4.6640625" style="2" customWidth="1"/>
    <col min="7189" max="7189" width="1.88671875" style="2" customWidth="1"/>
    <col min="7190" max="7190" width="5.6640625" style="2" customWidth="1"/>
    <col min="7191" max="7424" width="9.109375" style="2"/>
    <col min="7425" max="7425" width="14" style="2" customWidth="1"/>
    <col min="7426" max="7426" width="5" style="2" customWidth="1"/>
    <col min="7427" max="7427" width="2.33203125" style="2" customWidth="1"/>
    <col min="7428" max="7428" width="6.5546875" style="2" customWidth="1"/>
    <col min="7429" max="7429" width="5" style="2" customWidth="1"/>
    <col min="7430" max="7430" width="2" style="2" customWidth="1"/>
    <col min="7431" max="7431" width="7" style="2" customWidth="1"/>
    <col min="7432" max="7432" width="4.88671875" style="2" customWidth="1"/>
    <col min="7433" max="7433" width="2.33203125" style="2" customWidth="1"/>
    <col min="7434" max="7434" width="5.88671875" style="2" customWidth="1"/>
    <col min="7435" max="7435" width="5.33203125" style="2" customWidth="1"/>
    <col min="7436" max="7436" width="2.33203125" style="2" customWidth="1"/>
    <col min="7437" max="7437" width="5.5546875" style="2" customWidth="1"/>
    <col min="7438" max="7438" width="5.109375" style="2" customWidth="1"/>
    <col min="7439" max="7439" width="2" style="2" customWidth="1"/>
    <col min="7440" max="7440" width="7" style="2" customWidth="1"/>
    <col min="7441" max="7441" width="4.88671875" style="2" customWidth="1"/>
    <col min="7442" max="7442" width="1.88671875" style="2" customWidth="1"/>
    <col min="7443" max="7443" width="9.109375" style="2" customWidth="1"/>
    <col min="7444" max="7444" width="4.6640625" style="2" customWidth="1"/>
    <col min="7445" max="7445" width="1.88671875" style="2" customWidth="1"/>
    <col min="7446" max="7446" width="5.6640625" style="2" customWidth="1"/>
    <col min="7447" max="7680" width="9.109375" style="2"/>
    <col min="7681" max="7681" width="14" style="2" customWidth="1"/>
    <col min="7682" max="7682" width="5" style="2" customWidth="1"/>
    <col min="7683" max="7683" width="2.33203125" style="2" customWidth="1"/>
    <col min="7684" max="7684" width="6.5546875" style="2" customWidth="1"/>
    <col min="7685" max="7685" width="5" style="2" customWidth="1"/>
    <col min="7686" max="7686" width="2" style="2" customWidth="1"/>
    <col min="7687" max="7687" width="7" style="2" customWidth="1"/>
    <col min="7688" max="7688" width="4.88671875" style="2" customWidth="1"/>
    <col min="7689" max="7689" width="2.33203125" style="2" customWidth="1"/>
    <col min="7690" max="7690" width="5.88671875" style="2" customWidth="1"/>
    <col min="7691" max="7691" width="5.33203125" style="2" customWidth="1"/>
    <col min="7692" max="7692" width="2.33203125" style="2" customWidth="1"/>
    <col min="7693" max="7693" width="5.5546875" style="2" customWidth="1"/>
    <col min="7694" max="7694" width="5.109375" style="2" customWidth="1"/>
    <col min="7695" max="7695" width="2" style="2" customWidth="1"/>
    <col min="7696" max="7696" width="7" style="2" customWidth="1"/>
    <col min="7697" max="7697" width="4.88671875" style="2" customWidth="1"/>
    <col min="7698" max="7698" width="1.88671875" style="2" customWidth="1"/>
    <col min="7699" max="7699" width="9.109375" style="2" customWidth="1"/>
    <col min="7700" max="7700" width="4.6640625" style="2" customWidth="1"/>
    <col min="7701" max="7701" width="1.88671875" style="2" customWidth="1"/>
    <col min="7702" max="7702" width="5.6640625" style="2" customWidth="1"/>
    <col min="7703" max="7936" width="9.109375" style="2"/>
    <col min="7937" max="7937" width="14" style="2" customWidth="1"/>
    <col min="7938" max="7938" width="5" style="2" customWidth="1"/>
    <col min="7939" max="7939" width="2.33203125" style="2" customWidth="1"/>
    <col min="7940" max="7940" width="6.5546875" style="2" customWidth="1"/>
    <col min="7941" max="7941" width="5" style="2" customWidth="1"/>
    <col min="7942" max="7942" width="2" style="2" customWidth="1"/>
    <col min="7943" max="7943" width="7" style="2" customWidth="1"/>
    <col min="7944" max="7944" width="4.88671875" style="2" customWidth="1"/>
    <col min="7945" max="7945" width="2.33203125" style="2" customWidth="1"/>
    <col min="7946" max="7946" width="5.88671875" style="2" customWidth="1"/>
    <col min="7947" max="7947" width="5.33203125" style="2" customWidth="1"/>
    <col min="7948" max="7948" width="2.33203125" style="2" customWidth="1"/>
    <col min="7949" max="7949" width="5.5546875" style="2" customWidth="1"/>
    <col min="7950" max="7950" width="5.109375" style="2" customWidth="1"/>
    <col min="7951" max="7951" width="2" style="2" customWidth="1"/>
    <col min="7952" max="7952" width="7" style="2" customWidth="1"/>
    <col min="7953" max="7953" width="4.88671875" style="2" customWidth="1"/>
    <col min="7954" max="7954" width="1.88671875" style="2" customWidth="1"/>
    <col min="7955" max="7955" width="9.109375" style="2" customWidth="1"/>
    <col min="7956" max="7956" width="4.6640625" style="2" customWidth="1"/>
    <col min="7957" max="7957" width="1.88671875" style="2" customWidth="1"/>
    <col min="7958" max="7958" width="5.6640625" style="2" customWidth="1"/>
    <col min="7959" max="8192" width="9.109375" style="2"/>
    <col min="8193" max="8193" width="14" style="2" customWidth="1"/>
    <col min="8194" max="8194" width="5" style="2" customWidth="1"/>
    <col min="8195" max="8195" width="2.33203125" style="2" customWidth="1"/>
    <col min="8196" max="8196" width="6.5546875" style="2" customWidth="1"/>
    <col min="8197" max="8197" width="5" style="2" customWidth="1"/>
    <col min="8198" max="8198" width="2" style="2" customWidth="1"/>
    <col min="8199" max="8199" width="7" style="2" customWidth="1"/>
    <col min="8200" max="8200" width="4.88671875" style="2" customWidth="1"/>
    <col min="8201" max="8201" width="2.33203125" style="2" customWidth="1"/>
    <col min="8202" max="8202" width="5.88671875" style="2" customWidth="1"/>
    <col min="8203" max="8203" width="5.33203125" style="2" customWidth="1"/>
    <col min="8204" max="8204" width="2.33203125" style="2" customWidth="1"/>
    <col min="8205" max="8205" width="5.5546875" style="2" customWidth="1"/>
    <col min="8206" max="8206" width="5.109375" style="2" customWidth="1"/>
    <col min="8207" max="8207" width="2" style="2" customWidth="1"/>
    <col min="8208" max="8208" width="7" style="2" customWidth="1"/>
    <col min="8209" max="8209" width="4.88671875" style="2" customWidth="1"/>
    <col min="8210" max="8210" width="1.88671875" style="2" customWidth="1"/>
    <col min="8211" max="8211" width="9.109375" style="2" customWidth="1"/>
    <col min="8212" max="8212" width="4.6640625" style="2" customWidth="1"/>
    <col min="8213" max="8213" width="1.88671875" style="2" customWidth="1"/>
    <col min="8214" max="8214" width="5.6640625" style="2" customWidth="1"/>
    <col min="8215" max="8448" width="9.109375" style="2"/>
    <col min="8449" max="8449" width="14" style="2" customWidth="1"/>
    <col min="8450" max="8450" width="5" style="2" customWidth="1"/>
    <col min="8451" max="8451" width="2.33203125" style="2" customWidth="1"/>
    <col min="8452" max="8452" width="6.5546875" style="2" customWidth="1"/>
    <col min="8453" max="8453" width="5" style="2" customWidth="1"/>
    <col min="8454" max="8454" width="2" style="2" customWidth="1"/>
    <col min="8455" max="8455" width="7" style="2" customWidth="1"/>
    <col min="8456" max="8456" width="4.88671875" style="2" customWidth="1"/>
    <col min="8457" max="8457" width="2.33203125" style="2" customWidth="1"/>
    <col min="8458" max="8458" width="5.88671875" style="2" customWidth="1"/>
    <col min="8459" max="8459" width="5.33203125" style="2" customWidth="1"/>
    <col min="8460" max="8460" width="2.33203125" style="2" customWidth="1"/>
    <col min="8461" max="8461" width="5.5546875" style="2" customWidth="1"/>
    <col min="8462" max="8462" width="5.109375" style="2" customWidth="1"/>
    <col min="8463" max="8463" width="2" style="2" customWidth="1"/>
    <col min="8464" max="8464" width="7" style="2" customWidth="1"/>
    <col min="8465" max="8465" width="4.88671875" style="2" customWidth="1"/>
    <col min="8466" max="8466" width="1.88671875" style="2" customWidth="1"/>
    <col min="8467" max="8467" width="9.109375" style="2" customWidth="1"/>
    <col min="8468" max="8468" width="4.6640625" style="2" customWidth="1"/>
    <col min="8469" max="8469" width="1.88671875" style="2" customWidth="1"/>
    <col min="8470" max="8470" width="5.6640625" style="2" customWidth="1"/>
    <col min="8471" max="8704" width="9.109375" style="2"/>
    <col min="8705" max="8705" width="14" style="2" customWidth="1"/>
    <col min="8706" max="8706" width="5" style="2" customWidth="1"/>
    <col min="8707" max="8707" width="2.33203125" style="2" customWidth="1"/>
    <col min="8708" max="8708" width="6.5546875" style="2" customWidth="1"/>
    <col min="8709" max="8709" width="5" style="2" customWidth="1"/>
    <col min="8710" max="8710" width="2" style="2" customWidth="1"/>
    <col min="8711" max="8711" width="7" style="2" customWidth="1"/>
    <col min="8712" max="8712" width="4.88671875" style="2" customWidth="1"/>
    <col min="8713" max="8713" width="2.33203125" style="2" customWidth="1"/>
    <col min="8714" max="8714" width="5.88671875" style="2" customWidth="1"/>
    <col min="8715" max="8715" width="5.33203125" style="2" customWidth="1"/>
    <col min="8716" max="8716" width="2.33203125" style="2" customWidth="1"/>
    <col min="8717" max="8717" width="5.5546875" style="2" customWidth="1"/>
    <col min="8718" max="8718" width="5.109375" style="2" customWidth="1"/>
    <col min="8719" max="8719" width="2" style="2" customWidth="1"/>
    <col min="8720" max="8720" width="7" style="2" customWidth="1"/>
    <col min="8721" max="8721" width="4.88671875" style="2" customWidth="1"/>
    <col min="8722" max="8722" width="1.88671875" style="2" customWidth="1"/>
    <col min="8723" max="8723" width="9.109375" style="2" customWidth="1"/>
    <col min="8724" max="8724" width="4.6640625" style="2" customWidth="1"/>
    <col min="8725" max="8725" width="1.88671875" style="2" customWidth="1"/>
    <col min="8726" max="8726" width="5.6640625" style="2" customWidth="1"/>
    <col min="8727" max="8960" width="9.109375" style="2"/>
    <col min="8961" max="8961" width="14" style="2" customWidth="1"/>
    <col min="8962" max="8962" width="5" style="2" customWidth="1"/>
    <col min="8963" max="8963" width="2.33203125" style="2" customWidth="1"/>
    <col min="8964" max="8964" width="6.5546875" style="2" customWidth="1"/>
    <col min="8965" max="8965" width="5" style="2" customWidth="1"/>
    <col min="8966" max="8966" width="2" style="2" customWidth="1"/>
    <col min="8967" max="8967" width="7" style="2" customWidth="1"/>
    <col min="8968" max="8968" width="4.88671875" style="2" customWidth="1"/>
    <col min="8969" max="8969" width="2.33203125" style="2" customWidth="1"/>
    <col min="8970" max="8970" width="5.88671875" style="2" customWidth="1"/>
    <col min="8971" max="8971" width="5.33203125" style="2" customWidth="1"/>
    <col min="8972" max="8972" width="2.33203125" style="2" customWidth="1"/>
    <col min="8973" max="8973" width="5.5546875" style="2" customWidth="1"/>
    <col min="8974" max="8974" width="5.109375" style="2" customWidth="1"/>
    <col min="8975" max="8975" width="2" style="2" customWidth="1"/>
    <col min="8976" max="8976" width="7" style="2" customWidth="1"/>
    <col min="8977" max="8977" width="4.88671875" style="2" customWidth="1"/>
    <col min="8978" max="8978" width="1.88671875" style="2" customWidth="1"/>
    <col min="8979" max="8979" width="9.109375" style="2" customWidth="1"/>
    <col min="8980" max="8980" width="4.6640625" style="2" customWidth="1"/>
    <col min="8981" max="8981" width="1.88671875" style="2" customWidth="1"/>
    <col min="8982" max="8982" width="5.6640625" style="2" customWidth="1"/>
    <col min="8983" max="9216" width="9.109375" style="2"/>
    <col min="9217" max="9217" width="14" style="2" customWidth="1"/>
    <col min="9218" max="9218" width="5" style="2" customWidth="1"/>
    <col min="9219" max="9219" width="2.33203125" style="2" customWidth="1"/>
    <col min="9220" max="9220" width="6.5546875" style="2" customWidth="1"/>
    <col min="9221" max="9221" width="5" style="2" customWidth="1"/>
    <col min="9222" max="9222" width="2" style="2" customWidth="1"/>
    <col min="9223" max="9223" width="7" style="2" customWidth="1"/>
    <col min="9224" max="9224" width="4.88671875" style="2" customWidth="1"/>
    <col min="9225" max="9225" width="2.33203125" style="2" customWidth="1"/>
    <col min="9226" max="9226" width="5.88671875" style="2" customWidth="1"/>
    <col min="9227" max="9227" width="5.33203125" style="2" customWidth="1"/>
    <col min="9228" max="9228" width="2.33203125" style="2" customWidth="1"/>
    <col min="9229" max="9229" width="5.5546875" style="2" customWidth="1"/>
    <col min="9230" max="9230" width="5.109375" style="2" customWidth="1"/>
    <col min="9231" max="9231" width="2" style="2" customWidth="1"/>
    <col min="9232" max="9232" width="7" style="2" customWidth="1"/>
    <col min="9233" max="9233" width="4.88671875" style="2" customWidth="1"/>
    <col min="9234" max="9234" width="1.88671875" style="2" customWidth="1"/>
    <col min="9235" max="9235" width="9.109375" style="2" customWidth="1"/>
    <col min="9236" max="9236" width="4.6640625" style="2" customWidth="1"/>
    <col min="9237" max="9237" width="1.88671875" style="2" customWidth="1"/>
    <col min="9238" max="9238" width="5.6640625" style="2" customWidth="1"/>
    <col min="9239" max="9472" width="9.109375" style="2"/>
    <col min="9473" max="9473" width="14" style="2" customWidth="1"/>
    <col min="9474" max="9474" width="5" style="2" customWidth="1"/>
    <col min="9475" max="9475" width="2.33203125" style="2" customWidth="1"/>
    <col min="9476" max="9476" width="6.5546875" style="2" customWidth="1"/>
    <col min="9477" max="9477" width="5" style="2" customWidth="1"/>
    <col min="9478" max="9478" width="2" style="2" customWidth="1"/>
    <col min="9479" max="9479" width="7" style="2" customWidth="1"/>
    <col min="9480" max="9480" width="4.88671875" style="2" customWidth="1"/>
    <col min="9481" max="9481" width="2.33203125" style="2" customWidth="1"/>
    <col min="9482" max="9482" width="5.88671875" style="2" customWidth="1"/>
    <col min="9483" max="9483" width="5.33203125" style="2" customWidth="1"/>
    <col min="9484" max="9484" width="2.33203125" style="2" customWidth="1"/>
    <col min="9485" max="9485" width="5.5546875" style="2" customWidth="1"/>
    <col min="9486" max="9486" width="5.109375" style="2" customWidth="1"/>
    <col min="9487" max="9487" width="2" style="2" customWidth="1"/>
    <col min="9488" max="9488" width="7" style="2" customWidth="1"/>
    <col min="9489" max="9489" width="4.88671875" style="2" customWidth="1"/>
    <col min="9490" max="9490" width="1.88671875" style="2" customWidth="1"/>
    <col min="9491" max="9491" width="9.109375" style="2" customWidth="1"/>
    <col min="9492" max="9492" width="4.6640625" style="2" customWidth="1"/>
    <col min="9493" max="9493" width="1.88671875" style="2" customWidth="1"/>
    <col min="9494" max="9494" width="5.6640625" style="2" customWidth="1"/>
    <col min="9495" max="9728" width="9.109375" style="2"/>
    <col min="9729" max="9729" width="14" style="2" customWidth="1"/>
    <col min="9730" max="9730" width="5" style="2" customWidth="1"/>
    <col min="9731" max="9731" width="2.33203125" style="2" customWidth="1"/>
    <col min="9732" max="9732" width="6.5546875" style="2" customWidth="1"/>
    <col min="9733" max="9733" width="5" style="2" customWidth="1"/>
    <col min="9734" max="9734" width="2" style="2" customWidth="1"/>
    <col min="9735" max="9735" width="7" style="2" customWidth="1"/>
    <col min="9736" max="9736" width="4.88671875" style="2" customWidth="1"/>
    <col min="9737" max="9737" width="2.33203125" style="2" customWidth="1"/>
    <col min="9738" max="9738" width="5.88671875" style="2" customWidth="1"/>
    <col min="9739" max="9739" width="5.33203125" style="2" customWidth="1"/>
    <col min="9740" max="9740" width="2.33203125" style="2" customWidth="1"/>
    <col min="9741" max="9741" width="5.5546875" style="2" customWidth="1"/>
    <col min="9742" max="9742" width="5.109375" style="2" customWidth="1"/>
    <col min="9743" max="9743" width="2" style="2" customWidth="1"/>
    <col min="9744" max="9744" width="7" style="2" customWidth="1"/>
    <col min="9745" max="9745" width="4.88671875" style="2" customWidth="1"/>
    <col min="9746" max="9746" width="1.88671875" style="2" customWidth="1"/>
    <col min="9747" max="9747" width="9.109375" style="2" customWidth="1"/>
    <col min="9748" max="9748" width="4.6640625" style="2" customWidth="1"/>
    <col min="9749" max="9749" width="1.88671875" style="2" customWidth="1"/>
    <col min="9750" max="9750" width="5.6640625" style="2" customWidth="1"/>
    <col min="9751" max="9984" width="9.109375" style="2"/>
    <col min="9985" max="9985" width="14" style="2" customWidth="1"/>
    <col min="9986" max="9986" width="5" style="2" customWidth="1"/>
    <col min="9987" max="9987" width="2.33203125" style="2" customWidth="1"/>
    <col min="9988" max="9988" width="6.5546875" style="2" customWidth="1"/>
    <col min="9989" max="9989" width="5" style="2" customWidth="1"/>
    <col min="9990" max="9990" width="2" style="2" customWidth="1"/>
    <col min="9991" max="9991" width="7" style="2" customWidth="1"/>
    <col min="9992" max="9992" width="4.88671875" style="2" customWidth="1"/>
    <col min="9993" max="9993" width="2.33203125" style="2" customWidth="1"/>
    <col min="9994" max="9994" width="5.88671875" style="2" customWidth="1"/>
    <col min="9995" max="9995" width="5.33203125" style="2" customWidth="1"/>
    <col min="9996" max="9996" width="2.33203125" style="2" customWidth="1"/>
    <col min="9997" max="9997" width="5.5546875" style="2" customWidth="1"/>
    <col min="9998" max="9998" width="5.109375" style="2" customWidth="1"/>
    <col min="9999" max="9999" width="2" style="2" customWidth="1"/>
    <col min="10000" max="10000" width="7" style="2" customWidth="1"/>
    <col min="10001" max="10001" width="4.88671875" style="2" customWidth="1"/>
    <col min="10002" max="10002" width="1.88671875" style="2" customWidth="1"/>
    <col min="10003" max="10003" width="9.109375" style="2" customWidth="1"/>
    <col min="10004" max="10004" width="4.6640625" style="2" customWidth="1"/>
    <col min="10005" max="10005" width="1.88671875" style="2" customWidth="1"/>
    <col min="10006" max="10006" width="5.6640625" style="2" customWidth="1"/>
    <col min="10007" max="10240" width="9.109375" style="2"/>
    <col min="10241" max="10241" width="14" style="2" customWidth="1"/>
    <col min="10242" max="10242" width="5" style="2" customWidth="1"/>
    <col min="10243" max="10243" width="2.33203125" style="2" customWidth="1"/>
    <col min="10244" max="10244" width="6.5546875" style="2" customWidth="1"/>
    <col min="10245" max="10245" width="5" style="2" customWidth="1"/>
    <col min="10246" max="10246" width="2" style="2" customWidth="1"/>
    <col min="10247" max="10247" width="7" style="2" customWidth="1"/>
    <col min="10248" max="10248" width="4.88671875" style="2" customWidth="1"/>
    <col min="10249" max="10249" width="2.33203125" style="2" customWidth="1"/>
    <col min="10250" max="10250" width="5.88671875" style="2" customWidth="1"/>
    <col min="10251" max="10251" width="5.33203125" style="2" customWidth="1"/>
    <col min="10252" max="10252" width="2.33203125" style="2" customWidth="1"/>
    <col min="10253" max="10253" width="5.5546875" style="2" customWidth="1"/>
    <col min="10254" max="10254" width="5.109375" style="2" customWidth="1"/>
    <col min="10255" max="10255" width="2" style="2" customWidth="1"/>
    <col min="10256" max="10256" width="7" style="2" customWidth="1"/>
    <col min="10257" max="10257" width="4.88671875" style="2" customWidth="1"/>
    <col min="10258" max="10258" width="1.88671875" style="2" customWidth="1"/>
    <col min="10259" max="10259" width="9.109375" style="2" customWidth="1"/>
    <col min="10260" max="10260" width="4.6640625" style="2" customWidth="1"/>
    <col min="10261" max="10261" width="1.88671875" style="2" customWidth="1"/>
    <col min="10262" max="10262" width="5.6640625" style="2" customWidth="1"/>
    <col min="10263" max="10496" width="9.109375" style="2"/>
    <col min="10497" max="10497" width="14" style="2" customWidth="1"/>
    <col min="10498" max="10498" width="5" style="2" customWidth="1"/>
    <col min="10499" max="10499" width="2.33203125" style="2" customWidth="1"/>
    <col min="10500" max="10500" width="6.5546875" style="2" customWidth="1"/>
    <col min="10501" max="10501" width="5" style="2" customWidth="1"/>
    <col min="10502" max="10502" width="2" style="2" customWidth="1"/>
    <col min="10503" max="10503" width="7" style="2" customWidth="1"/>
    <col min="10504" max="10504" width="4.88671875" style="2" customWidth="1"/>
    <col min="10505" max="10505" width="2.33203125" style="2" customWidth="1"/>
    <col min="10506" max="10506" width="5.88671875" style="2" customWidth="1"/>
    <col min="10507" max="10507" width="5.33203125" style="2" customWidth="1"/>
    <col min="10508" max="10508" width="2.33203125" style="2" customWidth="1"/>
    <col min="10509" max="10509" width="5.5546875" style="2" customWidth="1"/>
    <col min="10510" max="10510" width="5.109375" style="2" customWidth="1"/>
    <col min="10511" max="10511" width="2" style="2" customWidth="1"/>
    <col min="10512" max="10512" width="7" style="2" customWidth="1"/>
    <col min="10513" max="10513" width="4.88671875" style="2" customWidth="1"/>
    <col min="10514" max="10514" width="1.88671875" style="2" customWidth="1"/>
    <col min="10515" max="10515" width="9.109375" style="2" customWidth="1"/>
    <col min="10516" max="10516" width="4.6640625" style="2" customWidth="1"/>
    <col min="10517" max="10517" width="1.88671875" style="2" customWidth="1"/>
    <col min="10518" max="10518" width="5.6640625" style="2" customWidth="1"/>
    <col min="10519" max="10752" width="9.109375" style="2"/>
    <col min="10753" max="10753" width="14" style="2" customWidth="1"/>
    <col min="10754" max="10754" width="5" style="2" customWidth="1"/>
    <col min="10755" max="10755" width="2.33203125" style="2" customWidth="1"/>
    <col min="10756" max="10756" width="6.5546875" style="2" customWidth="1"/>
    <col min="10757" max="10757" width="5" style="2" customWidth="1"/>
    <col min="10758" max="10758" width="2" style="2" customWidth="1"/>
    <col min="10759" max="10759" width="7" style="2" customWidth="1"/>
    <col min="10760" max="10760" width="4.88671875" style="2" customWidth="1"/>
    <col min="10761" max="10761" width="2.33203125" style="2" customWidth="1"/>
    <col min="10762" max="10762" width="5.88671875" style="2" customWidth="1"/>
    <col min="10763" max="10763" width="5.33203125" style="2" customWidth="1"/>
    <col min="10764" max="10764" width="2.33203125" style="2" customWidth="1"/>
    <col min="10765" max="10765" width="5.5546875" style="2" customWidth="1"/>
    <col min="10766" max="10766" width="5.109375" style="2" customWidth="1"/>
    <col min="10767" max="10767" width="2" style="2" customWidth="1"/>
    <col min="10768" max="10768" width="7" style="2" customWidth="1"/>
    <col min="10769" max="10769" width="4.88671875" style="2" customWidth="1"/>
    <col min="10770" max="10770" width="1.88671875" style="2" customWidth="1"/>
    <col min="10771" max="10771" width="9.109375" style="2" customWidth="1"/>
    <col min="10772" max="10772" width="4.6640625" style="2" customWidth="1"/>
    <col min="10773" max="10773" width="1.88671875" style="2" customWidth="1"/>
    <col min="10774" max="10774" width="5.6640625" style="2" customWidth="1"/>
    <col min="10775" max="11008" width="9.109375" style="2"/>
    <col min="11009" max="11009" width="14" style="2" customWidth="1"/>
    <col min="11010" max="11010" width="5" style="2" customWidth="1"/>
    <col min="11011" max="11011" width="2.33203125" style="2" customWidth="1"/>
    <col min="11012" max="11012" width="6.5546875" style="2" customWidth="1"/>
    <col min="11013" max="11013" width="5" style="2" customWidth="1"/>
    <col min="11014" max="11014" width="2" style="2" customWidth="1"/>
    <col min="11015" max="11015" width="7" style="2" customWidth="1"/>
    <col min="11016" max="11016" width="4.88671875" style="2" customWidth="1"/>
    <col min="11017" max="11017" width="2.33203125" style="2" customWidth="1"/>
    <col min="11018" max="11018" width="5.88671875" style="2" customWidth="1"/>
    <col min="11019" max="11019" width="5.33203125" style="2" customWidth="1"/>
    <col min="11020" max="11020" width="2.33203125" style="2" customWidth="1"/>
    <col min="11021" max="11021" width="5.5546875" style="2" customWidth="1"/>
    <col min="11022" max="11022" width="5.109375" style="2" customWidth="1"/>
    <col min="11023" max="11023" width="2" style="2" customWidth="1"/>
    <col min="11024" max="11024" width="7" style="2" customWidth="1"/>
    <col min="11025" max="11025" width="4.88671875" style="2" customWidth="1"/>
    <col min="11026" max="11026" width="1.88671875" style="2" customWidth="1"/>
    <col min="11027" max="11027" width="9.109375" style="2" customWidth="1"/>
    <col min="11028" max="11028" width="4.6640625" style="2" customWidth="1"/>
    <col min="11029" max="11029" width="1.88671875" style="2" customWidth="1"/>
    <col min="11030" max="11030" width="5.6640625" style="2" customWidth="1"/>
    <col min="11031" max="11264" width="9.109375" style="2"/>
    <col min="11265" max="11265" width="14" style="2" customWidth="1"/>
    <col min="11266" max="11266" width="5" style="2" customWidth="1"/>
    <col min="11267" max="11267" width="2.33203125" style="2" customWidth="1"/>
    <col min="11268" max="11268" width="6.5546875" style="2" customWidth="1"/>
    <col min="11269" max="11269" width="5" style="2" customWidth="1"/>
    <col min="11270" max="11270" width="2" style="2" customWidth="1"/>
    <col min="11271" max="11271" width="7" style="2" customWidth="1"/>
    <col min="11272" max="11272" width="4.88671875" style="2" customWidth="1"/>
    <col min="11273" max="11273" width="2.33203125" style="2" customWidth="1"/>
    <col min="11274" max="11274" width="5.88671875" style="2" customWidth="1"/>
    <col min="11275" max="11275" width="5.33203125" style="2" customWidth="1"/>
    <col min="11276" max="11276" width="2.33203125" style="2" customWidth="1"/>
    <col min="11277" max="11277" width="5.5546875" style="2" customWidth="1"/>
    <col min="11278" max="11278" width="5.109375" style="2" customWidth="1"/>
    <col min="11279" max="11279" width="2" style="2" customWidth="1"/>
    <col min="11280" max="11280" width="7" style="2" customWidth="1"/>
    <col min="11281" max="11281" width="4.88671875" style="2" customWidth="1"/>
    <col min="11282" max="11282" width="1.88671875" style="2" customWidth="1"/>
    <col min="11283" max="11283" width="9.109375" style="2" customWidth="1"/>
    <col min="11284" max="11284" width="4.6640625" style="2" customWidth="1"/>
    <col min="11285" max="11285" width="1.88671875" style="2" customWidth="1"/>
    <col min="11286" max="11286" width="5.6640625" style="2" customWidth="1"/>
    <col min="11287" max="11520" width="9.109375" style="2"/>
    <col min="11521" max="11521" width="14" style="2" customWidth="1"/>
    <col min="11522" max="11522" width="5" style="2" customWidth="1"/>
    <col min="11523" max="11523" width="2.33203125" style="2" customWidth="1"/>
    <col min="11524" max="11524" width="6.5546875" style="2" customWidth="1"/>
    <col min="11525" max="11525" width="5" style="2" customWidth="1"/>
    <col min="11526" max="11526" width="2" style="2" customWidth="1"/>
    <col min="11527" max="11527" width="7" style="2" customWidth="1"/>
    <col min="11528" max="11528" width="4.88671875" style="2" customWidth="1"/>
    <col min="11529" max="11529" width="2.33203125" style="2" customWidth="1"/>
    <col min="11530" max="11530" width="5.88671875" style="2" customWidth="1"/>
    <col min="11531" max="11531" width="5.33203125" style="2" customWidth="1"/>
    <col min="11532" max="11532" width="2.33203125" style="2" customWidth="1"/>
    <col min="11533" max="11533" width="5.5546875" style="2" customWidth="1"/>
    <col min="11534" max="11534" width="5.109375" style="2" customWidth="1"/>
    <col min="11535" max="11535" width="2" style="2" customWidth="1"/>
    <col min="11536" max="11536" width="7" style="2" customWidth="1"/>
    <col min="11537" max="11537" width="4.88671875" style="2" customWidth="1"/>
    <col min="11538" max="11538" width="1.88671875" style="2" customWidth="1"/>
    <col min="11539" max="11539" width="9.109375" style="2" customWidth="1"/>
    <col min="11540" max="11540" width="4.6640625" style="2" customWidth="1"/>
    <col min="11541" max="11541" width="1.88671875" style="2" customWidth="1"/>
    <col min="11542" max="11542" width="5.6640625" style="2" customWidth="1"/>
    <col min="11543" max="11776" width="9.109375" style="2"/>
    <col min="11777" max="11777" width="14" style="2" customWidth="1"/>
    <col min="11778" max="11778" width="5" style="2" customWidth="1"/>
    <col min="11779" max="11779" width="2.33203125" style="2" customWidth="1"/>
    <col min="11780" max="11780" width="6.5546875" style="2" customWidth="1"/>
    <col min="11781" max="11781" width="5" style="2" customWidth="1"/>
    <col min="11782" max="11782" width="2" style="2" customWidth="1"/>
    <col min="11783" max="11783" width="7" style="2" customWidth="1"/>
    <col min="11784" max="11784" width="4.88671875" style="2" customWidth="1"/>
    <col min="11785" max="11785" width="2.33203125" style="2" customWidth="1"/>
    <col min="11786" max="11786" width="5.88671875" style="2" customWidth="1"/>
    <col min="11787" max="11787" width="5.33203125" style="2" customWidth="1"/>
    <col min="11788" max="11788" width="2.33203125" style="2" customWidth="1"/>
    <col min="11789" max="11789" width="5.5546875" style="2" customWidth="1"/>
    <col min="11790" max="11790" width="5.109375" style="2" customWidth="1"/>
    <col min="11791" max="11791" width="2" style="2" customWidth="1"/>
    <col min="11792" max="11792" width="7" style="2" customWidth="1"/>
    <col min="11793" max="11793" width="4.88671875" style="2" customWidth="1"/>
    <col min="11794" max="11794" width="1.88671875" style="2" customWidth="1"/>
    <col min="11795" max="11795" width="9.109375" style="2" customWidth="1"/>
    <col min="11796" max="11796" width="4.6640625" style="2" customWidth="1"/>
    <col min="11797" max="11797" width="1.88671875" style="2" customWidth="1"/>
    <col min="11798" max="11798" width="5.6640625" style="2" customWidth="1"/>
    <col min="11799" max="12032" width="9.109375" style="2"/>
    <col min="12033" max="12033" width="14" style="2" customWidth="1"/>
    <col min="12034" max="12034" width="5" style="2" customWidth="1"/>
    <col min="12035" max="12035" width="2.33203125" style="2" customWidth="1"/>
    <col min="12036" max="12036" width="6.5546875" style="2" customWidth="1"/>
    <col min="12037" max="12037" width="5" style="2" customWidth="1"/>
    <col min="12038" max="12038" width="2" style="2" customWidth="1"/>
    <col min="12039" max="12039" width="7" style="2" customWidth="1"/>
    <col min="12040" max="12040" width="4.88671875" style="2" customWidth="1"/>
    <col min="12041" max="12041" width="2.33203125" style="2" customWidth="1"/>
    <col min="12042" max="12042" width="5.88671875" style="2" customWidth="1"/>
    <col min="12043" max="12043" width="5.33203125" style="2" customWidth="1"/>
    <col min="12044" max="12044" width="2.33203125" style="2" customWidth="1"/>
    <col min="12045" max="12045" width="5.5546875" style="2" customWidth="1"/>
    <col min="12046" max="12046" width="5.109375" style="2" customWidth="1"/>
    <col min="12047" max="12047" width="2" style="2" customWidth="1"/>
    <col min="12048" max="12048" width="7" style="2" customWidth="1"/>
    <col min="12049" max="12049" width="4.88671875" style="2" customWidth="1"/>
    <col min="12050" max="12050" width="1.88671875" style="2" customWidth="1"/>
    <col min="12051" max="12051" width="9.109375" style="2" customWidth="1"/>
    <col min="12052" max="12052" width="4.6640625" style="2" customWidth="1"/>
    <col min="12053" max="12053" width="1.88671875" style="2" customWidth="1"/>
    <col min="12054" max="12054" width="5.6640625" style="2" customWidth="1"/>
    <col min="12055" max="12288" width="9.109375" style="2"/>
    <col min="12289" max="12289" width="14" style="2" customWidth="1"/>
    <col min="12290" max="12290" width="5" style="2" customWidth="1"/>
    <col min="12291" max="12291" width="2.33203125" style="2" customWidth="1"/>
    <col min="12292" max="12292" width="6.5546875" style="2" customWidth="1"/>
    <col min="12293" max="12293" width="5" style="2" customWidth="1"/>
    <col min="12294" max="12294" width="2" style="2" customWidth="1"/>
    <col min="12295" max="12295" width="7" style="2" customWidth="1"/>
    <col min="12296" max="12296" width="4.88671875" style="2" customWidth="1"/>
    <col min="12297" max="12297" width="2.33203125" style="2" customWidth="1"/>
    <col min="12298" max="12298" width="5.88671875" style="2" customWidth="1"/>
    <col min="12299" max="12299" width="5.33203125" style="2" customWidth="1"/>
    <col min="12300" max="12300" width="2.33203125" style="2" customWidth="1"/>
    <col min="12301" max="12301" width="5.5546875" style="2" customWidth="1"/>
    <col min="12302" max="12302" width="5.109375" style="2" customWidth="1"/>
    <col min="12303" max="12303" width="2" style="2" customWidth="1"/>
    <col min="12304" max="12304" width="7" style="2" customWidth="1"/>
    <col min="12305" max="12305" width="4.88671875" style="2" customWidth="1"/>
    <col min="12306" max="12306" width="1.88671875" style="2" customWidth="1"/>
    <col min="12307" max="12307" width="9.109375" style="2" customWidth="1"/>
    <col min="12308" max="12308" width="4.6640625" style="2" customWidth="1"/>
    <col min="12309" max="12309" width="1.88671875" style="2" customWidth="1"/>
    <col min="12310" max="12310" width="5.6640625" style="2" customWidth="1"/>
    <col min="12311" max="12544" width="9.109375" style="2"/>
    <col min="12545" max="12545" width="14" style="2" customWidth="1"/>
    <col min="12546" max="12546" width="5" style="2" customWidth="1"/>
    <col min="12547" max="12547" width="2.33203125" style="2" customWidth="1"/>
    <col min="12548" max="12548" width="6.5546875" style="2" customWidth="1"/>
    <col min="12549" max="12549" width="5" style="2" customWidth="1"/>
    <col min="12550" max="12550" width="2" style="2" customWidth="1"/>
    <col min="12551" max="12551" width="7" style="2" customWidth="1"/>
    <col min="12552" max="12552" width="4.88671875" style="2" customWidth="1"/>
    <col min="12553" max="12553" width="2.33203125" style="2" customWidth="1"/>
    <col min="12554" max="12554" width="5.88671875" style="2" customWidth="1"/>
    <col min="12555" max="12555" width="5.33203125" style="2" customWidth="1"/>
    <col min="12556" max="12556" width="2.33203125" style="2" customWidth="1"/>
    <col min="12557" max="12557" width="5.5546875" style="2" customWidth="1"/>
    <col min="12558" max="12558" width="5.109375" style="2" customWidth="1"/>
    <col min="12559" max="12559" width="2" style="2" customWidth="1"/>
    <col min="12560" max="12560" width="7" style="2" customWidth="1"/>
    <col min="12561" max="12561" width="4.88671875" style="2" customWidth="1"/>
    <col min="12562" max="12562" width="1.88671875" style="2" customWidth="1"/>
    <col min="12563" max="12563" width="9.109375" style="2" customWidth="1"/>
    <col min="12564" max="12564" width="4.6640625" style="2" customWidth="1"/>
    <col min="12565" max="12565" width="1.88671875" style="2" customWidth="1"/>
    <col min="12566" max="12566" width="5.6640625" style="2" customWidth="1"/>
    <col min="12567" max="12800" width="9.109375" style="2"/>
    <col min="12801" max="12801" width="14" style="2" customWidth="1"/>
    <col min="12802" max="12802" width="5" style="2" customWidth="1"/>
    <col min="12803" max="12803" width="2.33203125" style="2" customWidth="1"/>
    <col min="12804" max="12804" width="6.5546875" style="2" customWidth="1"/>
    <col min="12805" max="12805" width="5" style="2" customWidth="1"/>
    <col min="12806" max="12806" width="2" style="2" customWidth="1"/>
    <col min="12807" max="12807" width="7" style="2" customWidth="1"/>
    <col min="12808" max="12808" width="4.88671875" style="2" customWidth="1"/>
    <col min="12809" max="12809" width="2.33203125" style="2" customWidth="1"/>
    <col min="12810" max="12810" width="5.88671875" style="2" customWidth="1"/>
    <col min="12811" max="12811" width="5.33203125" style="2" customWidth="1"/>
    <col min="12812" max="12812" width="2.33203125" style="2" customWidth="1"/>
    <col min="12813" max="12813" width="5.5546875" style="2" customWidth="1"/>
    <col min="12814" max="12814" width="5.109375" style="2" customWidth="1"/>
    <col min="12815" max="12815" width="2" style="2" customWidth="1"/>
    <col min="12816" max="12816" width="7" style="2" customWidth="1"/>
    <col min="12817" max="12817" width="4.88671875" style="2" customWidth="1"/>
    <col min="12818" max="12818" width="1.88671875" style="2" customWidth="1"/>
    <col min="12819" max="12819" width="9.109375" style="2" customWidth="1"/>
    <col min="12820" max="12820" width="4.6640625" style="2" customWidth="1"/>
    <col min="12821" max="12821" width="1.88671875" style="2" customWidth="1"/>
    <col min="12822" max="12822" width="5.6640625" style="2" customWidth="1"/>
    <col min="12823" max="13056" width="9.109375" style="2"/>
    <col min="13057" max="13057" width="14" style="2" customWidth="1"/>
    <col min="13058" max="13058" width="5" style="2" customWidth="1"/>
    <col min="13059" max="13059" width="2.33203125" style="2" customWidth="1"/>
    <col min="13060" max="13060" width="6.5546875" style="2" customWidth="1"/>
    <col min="13061" max="13061" width="5" style="2" customWidth="1"/>
    <col min="13062" max="13062" width="2" style="2" customWidth="1"/>
    <col min="13063" max="13063" width="7" style="2" customWidth="1"/>
    <col min="13064" max="13064" width="4.88671875" style="2" customWidth="1"/>
    <col min="13065" max="13065" width="2.33203125" style="2" customWidth="1"/>
    <col min="13066" max="13066" width="5.88671875" style="2" customWidth="1"/>
    <col min="13067" max="13067" width="5.33203125" style="2" customWidth="1"/>
    <col min="13068" max="13068" width="2.33203125" style="2" customWidth="1"/>
    <col min="13069" max="13069" width="5.5546875" style="2" customWidth="1"/>
    <col min="13070" max="13070" width="5.109375" style="2" customWidth="1"/>
    <col min="13071" max="13071" width="2" style="2" customWidth="1"/>
    <col min="13072" max="13072" width="7" style="2" customWidth="1"/>
    <col min="13073" max="13073" width="4.88671875" style="2" customWidth="1"/>
    <col min="13074" max="13074" width="1.88671875" style="2" customWidth="1"/>
    <col min="13075" max="13075" width="9.109375" style="2" customWidth="1"/>
    <col min="13076" max="13076" width="4.6640625" style="2" customWidth="1"/>
    <col min="13077" max="13077" width="1.88671875" style="2" customWidth="1"/>
    <col min="13078" max="13078" width="5.6640625" style="2" customWidth="1"/>
    <col min="13079" max="13312" width="9.109375" style="2"/>
    <col min="13313" max="13313" width="14" style="2" customWidth="1"/>
    <col min="13314" max="13314" width="5" style="2" customWidth="1"/>
    <col min="13315" max="13315" width="2.33203125" style="2" customWidth="1"/>
    <col min="13316" max="13316" width="6.5546875" style="2" customWidth="1"/>
    <col min="13317" max="13317" width="5" style="2" customWidth="1"/>
    <col min="13318" max="13318" width="2" style="2" customWidth="1"/>
    <col min="13319" max="13319" width="7" style="2" customWidth="1"/>
    <col min="13320" max="13320" width="4.88671875" style="2" customWidth="1"/>
    <col min="13321" max="13321" width="2.33203125" style="2" customWidth="1"/>
    <col min="13322" max="13322" width="5.88671875" style="2" customWidth="1"/>
    <col min="13323" max="13323" width="5.33203125" style="2" customWidth="1"/>
    <col min="13324" max="13324" width="2.33203125" style="2" customWidth="1"/>
    <col min="13325" max="13325" width="5.5546875" style="2" customWidth="1"/>
    <col min="13326" max="13326" width="5.109375" style="2" customWidth="1"/>
    <col min="13327" max="13327" width="2" style="2" customWidth="1"/>
    <col min="13328" max="13328" width="7" style="2" customWidth="1"/>
    <col min="13329" max="13329" width="4.88671875" style="2" customWidth="1"/>
    <col min="13330" max="13330" width="1.88671875" style="2" customWidth="1"/>
    <col min="13331" max="13331" width="9.109375" style="2" customWidth="1"/>
    <col min="13332" max="13332" width="4.6640625" style="2" customWidth="1"/>
    <col min="13333" max="13333" width="1.88671875" style="2" customWidth="1"/>
    <col min="13334" max="13334" width="5.6640625" style="2" customWidth="1"/>
    <col min="13335" max="13568" width="9.109375" style="2"/>
    <col min="13569" max="13569" width="14" style="2" customWidth="1"/>
    <col min="13570" max="13570" width="5" style="2" customWidth="1"/>
    <col min="13571" max="13571" width="2.33203125" style="2" customWidth="1"/>
    <col min="13572" max="13572" width="6.5546875" style="2" customWidth="1"/>
    <col min="13573" max="13573" width="5" style="2" customWidth="1"/>
    <col min="13574" max="13574" width="2" style="2" customWidth="1"/>
    <col min="13575" max="13575" width="7" style="2" customWidth="1"/>
    <col min="13576" max="13576" width="4.88671875" style="2" customWidth="1"/>
    <col min="13577" max="13577" width="2.33203125" style="2" customWidth="1"/>
    <col min="13578" max="13578" width="5.88671875" style="2" customWidth="1"/>
    <col min="13579" max="13579" width="5.33203125" style="2" customWidth="1"/>
    <col min="13580" max="13580" width="2.33203125" style="2" customWidth="1"/>
    <col min="13581" max="13581" width="5.5546875" style="2" customWidth="1"/>
    <col min="13582" max="13582" width="5.109375" style="2" customWidth="1"/>
    <col min="13583" max="13583" width="2" style="2" customWidth="1"/>
    <col min="13584" max="13584" width="7" style="2" customWidth="1"/>
    <col min="13585" max="13585" width="4.88671875" style="2" customWidth="1"/>
    <col min="13586" max="13586" width="1.88671875" style="2" customWidth="1"/>
    <col min="13587" max="13587" width="9.109375" style="2" customWidth="1"/>
    <col min="13588" max="13588" width="4.6640625" style="2" customWidth="1"/>
    <col min="13589" max="13589" width="1.88671875" style="2" customWidth="1"/>
    <col min="13590" max="13590" width="5.6640625" style="2" customWidth="1"/>
    <col min="13591" max="13824" width="9.109375" style="2"/>
    <col min="13825" max="13825" width="14" style="2" customWidth="1"/>
    <col min="13826" max="13826" width="5" style="2" customWidth="1"/>
    <col min="13827" max="13827" width="2.33203125" style="2" customWidth="1"/>
    <col min="13828" max="13828" width="6.5546875" style="2" customWidth="1"/>
    <col min="13829" max="13829" width="5" style="2" customWidth="1"/>
    <col min="13830" max="13830" width="2" style="2" customWidth="1"/>
    <col min="13831" max="13831" width="7" style="2" customWidth="1"/>
    <col min="13832" max="13832" width="4.88671875" style="2" customWidth="1"/>
    <col min="13833" max="13833" width="2.33203125" style="2" customWidth="1"/>
    <col min="13834" max="13834" width="5.88671875" style="2" customWidth="1"/>
    <col min="13835" max="13835" width="5.33203125" style="2" customWidth="1"/>
    <col min="13836" max="13836" width="2.33203125" style="2" customWidth="1"/>
    <col min="13837" max="13837" width="5.5546875" style="2" customWidth="1"/>
    <col min="13838" max="13838" width="5.109375" style="2" customWidth="1"/>
    <col min="13839" max="13839" width="2" style="2" customWidth="1"/>
    <col min="13840" max="13840" width="7" style="2" customWidth="1"/>
    <col min="13841" max="13841" width="4.88671875" style="2" customWidth="1"/>
    <col min="13842" max="13842" width="1.88671875" style="2" customWidth="1"/>
    <col min="13843" max="13843" width="9.109375" style="2" customWidth="1"/>
    <col min="13844" max="13844" width="4.6640625" style="2" customWidth="1"/>
    <col min="13845" max="13845" width="1.88671875" style="2" customWidth="1"/>
    <col min="13846" max="13846" width="5.6640625" style="2" customWidth="1"/>
    <col min="13847" max="14080" width="9.109375" style="2"/>
    <col min="14081" max="14081" width="14" style="2" customWidth="1"/>
    <col min="14082" max="14082" width="5" style="2" customWidth="1"/>
    <col min="14083" max="14083" width="2.33203125" style="2" customWidth="1"/>
    <col min="14084" max="14084" width="6.5546875" style="2" customWidth="1"/>
    <col min="14085" max="14085" width="5" style="2" customWidth="1"/>
    <col min="14086" max="14086" width="2" style="2" customWidth="1"/>
    <col min="14087" max="14087" width="7" style="2" customWidth="1"/>
    <col min="14088" max="14088" width="4.88671875" style="2" customWidth="1"/>
    <col min="14089" max="14089" width="2.33203125" style="2" customWidth="1"/>
    <col min="14090" max="14090" width="5.88671875" style="2" customWidth="1"/>
    <col min="14091" max="14091" width="5.33203125" style="2" customWidth="1"/>
    <col min="14092" max="14092" width="2.33203125" style="2" customWidth="1"/>
    <col min="14093" max="14093" width="5.5546875" style="2" customWidth="1"/>
    <col min="14094" max="14094" width="5.109375" style="2" customWidth="1"/>
    <col min="14095" max="14095" width="2" style="2" customWidth="1"/>
    <col min="14096" max="14096" width="7" style="2" customWidth="1"/>
    <col min="14097" max="14097" width="4.88671875" style="2" customWidth="1"/>
    <col min="14098" max="14098" width="1.88671875" style="2" customWidth="1"/>
    <col min="14099" max="14099" width="9.109375" style="2" customWidth="1"/>
    <col min="14100" max="14100" width="4.6640625" style="2" customWidth="1"/>
    <col min="14101" max="14101" width="1.88671875" style="2" customWidth="1"/>
    <col min="14102" max="14102" width="5.6640625" style="2" customWidth="1"/>
    <col min="14103" max="14336" width="9.109375" style="2"/>
    <col min="14337" max="14337" width="14" style="2" customWidth="1"/>
    <col min="14338" max="14338" width="5" style="2" customWidth="1"/>
    <col min="14339" max="14339" width="2.33203125" style="2" customWidth="1"/>
    <col min="14340" max="14340" width="6.5546875" style="2" customWidth="1"/>
    <col min="14341" max="14341" width="5" style="2" customWidth="1"/>
    <col min="14342" max="14342" width="2" style="2" customWidth="1"/>
    <col min="14343" max="14343" width="7" style="2" customWidth="1"/>
    <col min="14344" max="14344" width="4.88671875" style="2" customWidth="1"/>
    <col min="14345" max="14345" width="2.33203125" style="2" customWidth="1"/>
    <col min="14346" max="14346" width="5.88671875" style="2" customWidth="1"/>
    <col min="14347" max="14347" width="5.33203125" style="2" customWidth="1"/>
    <col min="14348" max="14348" width="2.33203125" style="2" customWidth="1"/>
    <col min="14349" max="14349" width="5.5546875" style="2" customWidth="1"/>
    <col min="14350" max="14350" width="5.109375" style="2" customWidth="1"/>
    <col min="14351" max="14351" width="2" style="2" customWidth="1"/>
    <col min="14352" max="14352" width="7" style="2" customWidth="1"/>
    <col min="14353" max="14353" width="4.88671875" style="2" customWidth="1"/>
    <col min="14354" max="14354" width="1.88671875" style="2" customWidth="1"/>
    <col min="14355" max="14355" width="9.109375" style="2" customWidth="1"/>
    <col min="14356" max="14356" width="4.6640625" style="2" customWidth="1"/>
    <col min="14357" max="14357" width="1.88671875" style="2" customWidth="1"/>
    <col min="14358" max="14358" width="5.6640625" style="2" customWidth="1"/>
    <col min="14359" max="14592" width="9.109375" style="2"/>
    <col min="14593" max="14593" width="14" style="2" customWidth="1"/>
    <col min="14594" max="14594" width="5" style="2" customWidth="1"/>
    <col min="14595" max="14595" width="2.33203125" style="2" customWidth="1"/>
    <col min="14596" max="14596" width="6.5546875" style="2" customWidth="1"/>
    <col min="14597" max="14597" width="5" style="2" customWidth="1"/>
    <col min="14598" max="14598" width="2" style="2" customWidth="1"/>
    <col min="14599" max="14599" width="7" style="2" customWidth="1"/>
    <col min="14600" max="14600" width="4.88671875" style="2" customWidth="1"/>
    <col min="14601" max="14601" width="2.33203125" style="2" customWidth="1"/>
    <col min="14602" max="14602" width="5.88671875" style="2" customWidth="1"/>
    <col min="14603" max="14603" width="5.33203125" style="2" customWidth="1"/>
    <col min="14604" max="14604" width="2.33203125" style="2" customWidth="1"/>
    <col min="14605" max="14605" width="5.5546875" style="2" customWidth="1"/>
    <col min="14606" max="14606" width="5.109375" style="2" customWidth="1"/>
    <col min="14607" max="14607" width="2" style="2" customWidth="1"/>
    <col min="14608" max="14608" width="7" style="2" customWidth="1"/>
    <col min="14609" max="14609" width="4.88671875" style="2" customWidth="1"/>
    <col min="14610" max="14610" width="1.88671875" style="2" customWidth="1"/>
    <col min="14611" max="14611" width="9.109375" style="2" customWidth="1"/>
    <col min="14612" max="14612" width="4.6640625" style="2" customWidth="1"/>
    <col min="14613" max="14613" width="1.88671875" style="2" customWidth="1"/>
    <col min="14614" max="14614" width="5.6640625" style="2" customWidth="1"/>
    <col min="14615" max="14848" width="9.109375" style="2"/>
    <col min="14849" max="14849" width="14" style="2" customWidth="1"/>
    <col min="14850" max="14850" width="5" style="2" customWidth="1"/>
    <col min="14851" max="14851" width="2.33203125" style="2" customWidth="1"/>
    <col min="14852" max="14852" width="6.5546875" style="2" customWidth="1"/>
    <col min="14853" max="14853" width="5" style="2" customWidth="1"/>
    <col min="14854" max="14854" width="2" style="2" customWidth="1"/>
    <col min="14855" max="14855" width="7" style="2" customWidth="1"/>
    <col min="14856" max="14856" width="4.88671875" style="2" customWidth="1"/>
    <col min="14857" max="14857" width="2.33203125" style="2" customWidth="1"/>
    <col min="14858" max="14858" width="5.88671875" style="2" customWidth="1"/>
    <col min="14859" max="14859" width="5.33203125" style="2" customWidth="1"/>
    <col min="14860" max="14860" width="2.33203125" style="2" customWidth="1"/>
    <col min="14861" max="14861" width="5.5546875" style="2" customWidth="1"/>
    <col min="14862" max="14862" width="5.109375" style="2" customWidth="1"/>
    <col min="14863" max="14863" width="2" style="2" customWidth="1"/>
    <col min="14864" max="14864" width="7" style="2" customWidth="1"/>
    <col min="14865" max="14865" width="4.88671875" style="2" customWidth="1"/>
    <col min="14866" max="14866" width="1.88671875" style="2" customWidth="1"/>
    <col min="14867" max="14867" width="9.109375" style="2" customWidth="1"/>
    <col min="14868" max="14868" width="4.6640625" style="2" customWidth="1"/>
    <col min="14869" max="14869" width="1.88671875" style="2" customWidth="1"/>
    <col min="14870" max="14870" width="5.6640625" style="2" customWidth="1"/>
    <col min="14871" max="15104" width="9.109375" style="2"/>
    <col min="15105" max="15105" width="14" style="2" customWidth="1"/>
    <col min="15106" max="15106" width="5" style="2" customWidth="1"/>
    <col min="15107" max="15107" width="2.33203125" style="2" customWidth="1"/>
    <col min="15108" max="15108" width="6.5546875" style="2" customWidth="1"/>
    <col min="15109" max="15109" width="5" style="2" customWidth="1"/>
    <col min="15110" max="15110" width="2" style="2" customWidth="1"/>
    <col min="15111" max="15111" width="7" style="2" customWidth="1"/>
    <col min="15112" max="15112" width="4.88671875" style="2" customWidth="1"/>
    <col min="15113" max="15113" width="2.33203125" style="2" customWidth="1"/>
    <col min="15114" max="15114" width="5.88671875" style="2" customWidth="1"/>
    <col min="15115" max="15115" width="5.33203125" style="2" customWidth="1"/>
    <col min="15116" max="15116" width="2.33203125" style="2" customWidth="1"/>
    <col min="15117" max="15117" width="5.5546875" style="2" customWidth="1"/>
    <col min="15118" max="15118" width="5.109375" style="2" customWidth="1"/>
    <col min="15119" max="15119" width="2" style="2" customWidth="1"/>
    <col min="15120" max="15120" width="7" style="2" customWidth="1"/>
    <col min="15121" max="15121" width="4.88671875" style="2" customWidth="1"/>
    <col min="15122" max="15122" width="1.88671875" style="2" customWidth="1"/>
    <col min="15123" max="15123" width="9.109375" style="2" customWidth="1"/>
    <col min="15124" max="15124" width="4.6640625" style="2" customWidth="1"/>
    <col min="15125" max="15125" width="1.88671875" style="2" customWidth="1"/>
    <col min="15126" max="15126" width="5.6640625" style="2" customWidth="1"/>
    <col min="15127" max="15360" width="9.109375" style="2"/>
    <col min="15361" max="15361" width="14" style="2" customWidth="1"/>
    <col min="15362" max="15362" width="5" style="2" customWidth="1"/>
    <col min="15363" max="15363" width="2.33203125" style="2" customWidth="1"/>
    <col min="15364" max="15364" width="6.5546875" style="2" customWidth="1"/>
    <col min="15365" max="15365" width="5" style="2" customWidth="1"/>
    <col min="15366" max="15366" width="2" style="2" customWidth="1"/>
    <col min="15367" max="15367" width="7" style="2" customWidth="1"/>
    <col min="15368" max="15368" width="4.88671875" style="2" customWidth="1"/>
    <col min="15369" max="15369" width="2.33203125" style="2" customWidth="1"/>
    <col min="15370" max="15370" width="5.88671875" style="2" customWidth="1"/>
    <col min="15371" max="15371" width="5.33203125" style="2" customWidth="1"/>
    <col min="15372" max="15372" width="2.33203125" style="2" customWidth="1"/>
    <col min="15373" max="15373" width="5.5546875" style="2" customWidth="1"/>
    <col min="15374" max="15374" width="5.109375" style="2" customWidth="1"/>
    <col min="15375" max="15375" width="2" style="2" customWidth="1"/>
    <col min="15376" max="15376" width="7" style="2" customWidth="1"/>
    <col min="15377" max="15377" width="4.88671875" style="2" customWidth="1"/>
    <col min="15378" max="15378" width="1.88671875" style="2" customWidth="1"/>
    <col min="15379" max="15379" width="9.109375" style="2" customWidth="1"/>
    <col min="15380" max="15380" width="4.6640625" style="2" customWidth="1"/>
    <col min="15381" max="15381" width="1.88671875" style="2" customWidth="1"/>
    <col min="15382" max="15382" width="5.6640625" style="2" customWidth="1"/>
    <col min="15383" max="15616" width="9.109375" style="2"/>
    <col min="15617" max="15617" width="14" style="2" customWidth="1"/>
    <col min="15618" max="15618" width="5" style="2" customWidth="1"/>
    <col min="15619" max="15619" width="2.33203125" style="2" customWidth="1"/>
    <col min="15620" max="15620" width="6.5546875" style="2" customWidth="1"/>
    <col min="15621" max="15621" width="5" style="2" customWidth="1"/>
    <col min="15622" max="15622" width="2" style="2" customWidth="1"/>
    <col min="15623" max="15623" width="7" style="2" customWidth="1"/>
    <col min="15624" max="15624" width="4.88671875" style="2" customWidth="1"/>
    <col min="15625" max="15625" width="2.33203125" style="2" customWidth="1"/>
    <col min="15626" max="15626" width="5.88671875" style="2" customWidth="1"/>
    <col min="15627" max="15627" width="5.33203125" style="2" customWidth="1"/>
    <col min="15628" max="15628" width="2.33203125" style="2" customWidth="1"/>
    <col min="15629" max="15629" width="5.5546875" style="2" customWidth="1"/>
    <col min="15630" max="15630" width="5.109375" style="2" customWidth="1"/>
    <col min="15631" max="15631" width="2" style="2" customWidth="1"/>
    <col min="15632" max="15632" width="7" style="2" customWidth="1"/>
    <col min="15633" max="15633" width="4.88671875" style="2" customWidth="1"/>
    <col min="15634" max="15634" width="1.88671875" style="2" customWidth="1"/>
    <col min="15635" max="15635" width="9.109375" style="2" customWidth="1"/>
    <col min="15636" max="15636" width="4.6640625" style="2" customWidth="1"/>
    <col min="15637" max="15637" width="1.88671875" style="2" customWidth="1"/>
    <col min="15638" max="15638" width="5.6640625" style="2" customWidth="1"/>
    <col min="15639" max="15872" width="9.109375" style="2"/>
    <col min="15873" max="15873" width="14" style="2" customWidth="1"/>
    <col min="15874" max="15874" width="5" style="2" customWidth="1"/>
    <col min="15875" max="15875" width="2.33203125" style="2" customWidth="1"/>
    <col min="15876" max="15876" width="6.5546875" style="2" customWidth="1"/>
    <col min="15877" max="15877" width="5" style="2" customWidth="1"/>
    <col min="15878" max="15878" width="2" style="2" customWidth="1"/>
    <col min="15879" max="15879" width="7" style="2" customWidth="1"/>
    <col min="15880" max="15880" width="4.88671875" style="2" customWidth="1"/>
    <col min="15881" max="15881" width="2.33203125" style="2" customWidth="1"/>
    <col min="15882" max="15882" width="5.88671875" style="2" customWidth="1"/>
    <col min="15883" max="15883" width="5.33203125" style="2" customWidth="1"/>
    <col min="15884" max="15884" width="2.33203125" style="2" customWidth="1"/>
    <col min="15885" max="15885" width="5.5546875" style="2" customWidth="1"/>
    <col min="15886" max="15886" width="5.109375" style="2" customWidth="1"/>
    <col min="15887" max="15887" width="2" style="2" customWidth="1"/>
    <col min="15888" max="15888" width="7" style="2" customWidth="1"/>
    <col min="15889" max="15889" width="4.88671875" style="2" customWidth="1"/>
    <col min="15890" max="15890" width="1.88671875" style="2" customWidth="1"/>
    <col min="15891" max="15891" width="9.109375" style="2" customWidth="1"/>
    <col min="15892" max="15892" width="4.6640625" style="2" customWidth="1"/>
    <col min="15893" max="15893" width="1.88671875" style="2" customWidth="1"/>
    <col min="15894" max="15894" width="5.6640625" style="2" customWidth="1"/>
    <col min="15895" max="16128" width="9.109375" style="2"/>
    <col min="16129" max="16129" width="14" style="2" customWidth="1"/>
    <col min="16130" max="16130" width="5" style="2" customWidth="1"/>
    <col min="16131" max="16131" width="2.33203125" style="2" customWidth="1"/>
    <col min="16132" max="16132" width="6.5546875" style="2" customWidth="1"/>
    <col min="16133" max="16133" width="5" style="2" customWidth="1"/>
    <col min="16134" max="16134" width="2" style="2" customWidth="1"/>
    <col min="16135" max="16135" width="7" style="2" customWidth="1"/>
    <col min="16136" max="16136" width="4.88671875" style="2" customWidth="1"/>
    <col min="16137" max="16137" width="2.33203125" style="2" customWidth="1"/>
    <col min="16138" max="16138" width="5.88671875" style="2" customWidth="1"/>
    <col min="16139" max="16139" width="5.33203125" style="2" customWidth="1"/>
    <col min="16140" max="16140" width="2.33203125" style="2" customWidth="1"/>
    <col min="16141" max="16141" width="5.5546875" style="2" customWidth="1"/>
    <col min="16142" max="16142" width="5.109375" style="2" customWidth="1"/>
    <col min="16143" max="16143" width="2" style="2" customWidth="1"/>
    <col min="16144" max="16144" width="7" style="2" customWidth="1"/>
    <col min="16145" max="16145" width="4.88671875" style="2" customWidth="1"/>
    <col min="16146" max="16146" width="1.88671875" style="2" customWidth="1"/>
    <col min="16147" max="16147" width="9.109375" style="2" customWidth="1"/>
    <col min="16148" max="16148" width="4.6640625" style="2" customWidth="1"/>
    <col min="16149" max="16149" width="1.88671875" style="2" customWidth="1"/>
    <col min="16150" max="16150" width="5.6640625" style="2" customWidth="1"/>
    <col min="16151" max="16384" width="9.109375" style="2"/>
  </cols>
  <sheetData>
    <row r="1" spans="1:22" x14ac:dyDescent="0.3">
      <c r="A1" s="17" t="s">
        <v>18</v>
      </c>
      <c r="B1" s="17"/>
    </row>
    <row r="2" spans="1:22" x14ac:dyDescent="0.3">
      <c r="A2" s="17" t="s">
        <v>19</v>
      </c>
      <c r="B2" s="17"/>
    </row>
    <row r="3" spans="1:22" x14ac:dyDescent="0.3">
      <c r="A3" s="17" t="s">
        <v>20</v>
      </c>
      <c r="B3" s="17"/>
    </row>
    <row r="4" spans="1:22" x14ac:dyDescent="0.3">
      <c r="A4"/>
      <c r="B4" s="17"/>
    </row>
    <row r="5" spans="1:22" ht="14.25" customHeight="1" x14ac:dyDescent="0.3">
      <c r="A5" s="18" t="s">
        <v>21</v>
      </c>
      <c r="B5" s="19">
        <v>30</v>
      </c>
      <c r="C5" s="20" t="s">
        <v>22</v>
      </c>
      <c r="D5" s="21">
        <v>50</v>
      </c>
      <c r="E5" s="22">
        <v>50</v>
      </c>
      <c r="F5" s="20" t="s">
        <v>22</v>
      </c>
      <c r="G5" s="18">
        <v>100</v>
      </c>
      <c r="H5" s="23">
        <v>100</v>
      </c>
      <c r="I5" s="20" t="s">
        <v>22</v>
      </c>
      <c r="J5" s="21">
        <v>200</v>
      </c>
      <c r="K5" s="22">
        <v>200</v>
      </c>
      <c r="L5" s="20" t="s">
        <v>22</v>
      </c>
      <c r="M5" s="18">
        <v>300</v>
      </c>
      <c r="N5" s="23">
        <v>300</v>
      </c>
      <c r="O5" s="20" t="s">
        <v>22</v>
      </c>
      <c r="P5" s="18">
        <v>500</v>
      </c>
      <c r="Q5" s="1"/>
      <c r="R5" s="3"/>
      <c r="S5" s="8"/>
      <c r="T5" s="1"/>
      <c r="U5" s="3"/>
      <c r="V5" s="8"/>
    </row>
    <row r="6" spans="1:22" ht="14.25" customHeight="1" x14ac:dyDescent="0.3">
      <c r="A6" s="24" t="s">
        <v>23</v>
      </c>
      <c r="B6" s="51">
        <v>24</v>
      </c>
      <c r="C6" s="52"/>
      <c r="D6" s="53"/>
      <c r="E6" s="52">
        <v>38</v>
      </c>
      <c r="F6" s="52"/>
      <c r="G6" s="52"/>
      <c r="H6" s="51">
        <v>26</v>
      </c>
      <c r="I6" s="54"/>
      <c r="J6" s="55"/>
      <c r="K6" s="56">
        <v>32</v>
      </c>
      <c r="L6" s="56"/>
      <c r="M6" s="56"/>
      <c r="N6" s="51">
        <v>40</v>
      </c>
      <c r="O6" s="52"/>
      <c r="P6" s="52"/>
      <c r="Q6" s="50">
        <f>SUM(B6:P6)</f>
        <v>160</v>
      </c>
      <c r="R6" s="50"/>
      <c r="S6" s="50"/>
      <c r="T6" s="50"/>
      <c r="U6" s="50"/>
      <c r="V6" s="50"/>
    </row>
    <row r="7" spans="1:22" x14ac:dyDescent="0.3">
      <c r="A7" s="8"/>
      <c r="B7" s="1"/>
      <c r="C7" s="1"/>
      <c r="D7" s="1"/>
      <c r="E7" s="1"/>
      <c r="F7" s="1"/>
      <c r="G7" s="1"/>
      <c r="H7" s="1"/>
    </row>
    <row r="8" spans="1:22" x14ac:dyDescent="0.3">
      <c r="A8" s="1" t="s">
        <v>24</v>
      </c>
      <c r="B8" s="3"/>
      <c r="C8" s="3"/>
      <c r="D8" s="3"/>
      <c r="E8" s="3"/>
      <c r="F8" s="3"/>
      <c r="G8" s="3"/>
      <c r="H8" s="1"/>
    </row>
    <row r="9" spans="1:22" ht="14.25" customHeight="1" x14ac:dyDescent="0.3">
      <c r="A9" s="4" t="s">
        <v>25</v>
      </c>
      <c r="B9" s="1"/>
      <c r="C9" s="1"/>
      <c r="D9" s="1"/>
      <c r="E9" s="1"/>
      <c r="F9" s="1"/>
      <c r="G9" s="1"/>
      <c r="H9" s="1"/>
    </row>
    <row r="10" spans="1:22" ht="15" customHeight="1" x14ac:dyDescent="0.3">
      <c r="A10" s="4" t="s">
        <v>26</v>
      </c>
      <c r="B10" s="1"/>
      <c r="C10" s="1"/>
      <c r="D10" s="1"/>
      <c r="E10" s="1"/>
      <c r="F10" s="1"/>
      <c r="G10" s="1"/>
      <c r="H10" s="1"/>
    </row>
    <row r="11" spans="1:22" ht="15.6" x14ac:dyDescent="0.3">
      <c r="A11" s="25"/>
      <c r="B11" s="25"/>
    </row>
    <row r="12" spans="1:22" ht="15.6" x14ac:dyDescent="0.3">
      <c r="A12" s="12" t="s">
        <v>27</v>
      </c>
      <c r="B12" s="25"/>
    </row>
    <row r="13" spans="1:22" x14ac:dyDescent="0.3">
      <c r="A13" s="26" t="s">
        <v>28</v>
      </c>
      <c r="B13"/>
      <c r="D13" s="2">
        <f>D5-B5</f>
        <v>20</v>
      </c>
      <c r="G13" s="2">
        <f>G5-E5</f>
        <v>50</v>
      </c>
      <c r="J13" s="2">
        <f>J5-H5</f>
        <v>100</v>
      </c>
      <c r="M13" s="2">
        <f>M5-K5</f>
        <v>100</v>
      </c>
      <c r="P13" s="2">
        <f>P5-N5</f>
        <v>200</v>
      </c>
    </row>
    <row r="14" spans="1:22" x14ac:dyDescent="0.3">
      <c r="A14" t="s">
        <v>29</v>
      </c>
      <c r="B14"/>
      <c r="D14" s="2">
        <f>B6/D13</f>
        <v>1.2</v>
      </c>
      <c r="G14" s="2">
        <f>E6/G13</f>
        <v>0.76</v>
      </c>
      <c r="J14" s="2">
        <f>H6/J13</f>
        <v>0.26</v>
      </c>
      <c r="M14" s="2">
        <f>K6/M13</f>
        <v>0.32</v>
      </c>
      <c r="P14" s="2">
        <f>N6/P13</f>
        <v>0.2</v>
      </c>
    </row>
    <row r="15" spans="1:22" x14ac:dyDescent="0.3">
      <c r="A15" s="27" t="s">
        <v>30</v>
      </c>
      <c r="B15" s="17"/>
      <c r="D15" s="14">
        <f>B6/SUM($B6:$P6)</f>
        <v>0.15</v>
      </c>
      <c r="E15" s="14"/>
      <c r="F15" s="14"/>
      <c r="G15" s="14">
        <f>E6/SUM($B6:$P6)</f>
        <v>0.23749999999999999</v>
      </c>
      <c r="H15" s="14"/>
      <c r="I15" s="14"/>
      <c r="J15" s="14">
        <f>H6/SUM($B6:$P6)</f>
        <v>0.16250000000000001</v>
      </c>
      <c r="K15" s="14"/>
      <c r="L15" s="14"/>
      <c r="M15" s="14">
        <f>K6/SUM($B6:$P6)</f>
        <v>0.2</v>
      </c>
      <c r="N15" s="14"/>
      <c r="O15" s="14"/>
      <c r="P15" s="14">
        <f>N6/SUM($B6:$P6)</f>
        <v>0.25</v>
      </c>
      <c r="S15" s="14">
        <f>SUM(D15:P15)</f>
        <v>1</v>
      </c>
      <c r="V15" s="14"/>
    </row>
    <row r="16" spans="1:22" x14ac:dyDescent="0.3">
      <c r="A16" s="27" t="s">
        <v>31</v>
      </c>
      <c r="B16" s="17"/>
      <c r="D16" s="14">
        <f>D15</f>
        <v>0.15</v>
      </c>
      <c r="G16" s="14">
        <f>G15+D16</f>
        <v>0.38749999999999996</v>
      </c>
      <c r="J16" s="14">
        <f>J15+G16</f>
        <v>0.54999999999999993</v>
      </c>
      <c r="M16" s="14">
        <f>M15+J16</f>
        <v>0.75</v>
      </c>
      <c r="P16" s="14">
        <f>P15+M16</f>
        <v>1</v>
      </c>
      <c r="S16" s="14"/>
      <c r="V16" s="14"/>
    </row>
    <row r="17" spans="1:22" x14ac:dyDescent="0.3">
      <c r="A17" s="27"/>
      <c r="B17" s="17"/>
      <c r="D17" s="14"/>
      <c r="G17" s="14"/>
      <c r="J17" s="14"/>
      <c r="M17" s="14"/>
      <c r="P17" s="14"/>
      <c r="S17" s="14"/>
      <c r="V17" s="14"/>
    </row>
    <row r="18" spans="1:22" x14ac:dyDescent="0.3">
      <c r="A18" s="28" t="s">
        <v>32</v>
      </c>
      <c r="B18" s="28"/>
    </row>
    <row r="19" spans="1:22" x14ac:dyDescent="0.3">
      <c r="A19" s="27" t="s">
        <v>33</v>
      </c>
      <c r="B19" s="28"/>
      <c r="D19" s="2">
        <f>H5+(0.5-G16)/(J16-G16)*(J5-H5)</f>
        <v>169.23076923076928</v>
      </c>
    </row>
    <row r="20" spans="1:22" x14ac:dyDescent="0.3">
      <c r="A20" s="28"/>
      <c r="B20" s="28"/>
      <c r="M20" s="14"/>
    </row>
    <row r="21" spans="1:22" x14ac:dyDescent="0.3">
      <c r="A21" s="28"/>
      <c r="B21" s="28"/>
    </row>
    <row r="22" spans="1:22" x14ac:dyDescent="0.3">
      <c r="A22" s="28" t="s">
        <v>34</v>
      </c>
      <c r="B22" s="28"/>
      <c r="D22" s="13"/>
      <c r="G22" s="13"/>
    </row>
    <row r="23" spans="1:22" x14ac:dyDescent="0.3">
      <c r="A23" s="27" t="s">
        <v>35</v>
      </c>
      <c r="B23" s="17"/>
      <c r="D23" s="2">
        <f>(B5+D5)/2</f>
        <v>40</v>
      </c>
      <c r="G23" s="2">
        <f>(E5+G5)/2</f>
        <v>75</v>
      </c>
      <c r="J23" s="2">
        <f>(H5+J5)/2</f>
        <v>150</v>
      </c>
      <c r="M23" s="2">
        <f>(K5+M5)/2</f>
        <v>250</v>
      </c>
      <c r="P23" s="2">
        <f>(N5+P5)/2</f>
        <v>400</v>
      </c>
    </row>
    <row r="24" spans="1:22" x14ac:dyDescent="0.3">
      <c r="A24" s="27" t="s">
        <v>36</v>
      </c>
      <c r="B24"/>
      <c r="D24" s="2">
        <f>B6*D23</f>
        <v>960</v>
      </c>
      <c r="G24" s="2">
        <f>E6*G23</f>
        <v>2850</v>
      </c>
      <c r="J24" s="2">
        <f>H6*J23</f>
        <v>3900</v>
      </c>
      <c r="M24" s="2">
        <f>K6*M23</f>
        <v>8000</v>
      </c>
      <c r="P24" s="2">
        <f>N6*P23</f>
        <v>16000</v>
      </c>
    </row>
    <row r="25" spans="1:22" x14ac:dyDescent="0.3">
      <c r="A25" s="27" t="s">
        <v>37</v>
      </c>
      <c r="B25"/>
      <c r="D25" s="2">
        <f>(D23-$D29)</f>
        <v>-158.1875</v>
      </c>
      <c r="G25" s="2">
        <f>(G23-$D29)</f>
        <v>-123.1875</v>
      </c>
      <c r="J25" s="2">
        <f>(J23-$D29)</f>
        <v>-48.1875</v>
      </c>
      <c r="M25" s="2">
        <f>(M23-$D29)</f>
        <v>51.8125</v>
      </c>
      <c r="P25" s="2">
        <f>(P23-$D29)</f>
        <v>201.8125</v>
      </c>
    </row>
    <row r="26" spans="1:22" x14ac:dyDescent="0.3">
      <c r="A26" s="27" t="s">
        <v>38</v>
      </c>
      <c r="B26"/>
      <c r="D26" s="2">
        <f>D25^2</f>
        <v>25023.28515625</v>
      </c>
      <c r="G26" s="2">
        <f>G25^2</f>
        <v>15175.16015625</v>
      </c>
      <c r="J26" s="2">
        <f>J25^2</f>
        <v>2322.03515625</v>
      </c>
      <c r="M26" s="2">
        <f>M25^2</f>
        <v>2684.53515625</v>
      </c>
      <c r="P26" s="2">
        <f>P25^2</f>
        <v>40728.28515625</v>
      </c>
    </row>
    <row r="27" spans="1:22" x14ac:dyDescent="0.3">
      <c r="A27" s="27" t="s">
        <v>39</v>
      </c>
      <c r="B27"/>
      <c r="D27" s="2">
        <f>D26*D15</f>
        <v>3753.4927734374996</v>
      </c>
      <c r="G27" s="2">
        <f>G26*G15</f>
        <v>3604.1005371093747</v>
      </c>
      <c r="J27" s="2">
        <f>J26*J15</f>
        <v>377.33071289062502</v>
      </c>
      <c r="M27" s="2">
        <f>M26*M15</f>
        <v>536.90703125000005</v>
      </c>
      <c r="P27" s="2">
        <f>P26*P15</f>
        <v>10182.0712890625</v>
      </c>
      <c r="S27" s="2">
        <f>SUM(D27:P27)</f>
        <v>18453.90234375</v>
      </c>
    </row>
    <row r="28" spans="1:22" x14ac:dyDescent="0.3">
      <c r="A28" s="28"/>
      <c r="B28" s="29"/>
    </row>
    <row r="29" spans="1:22" x14ac:dyDescent="0.3">
      <c r="A29" s="27" t="s">
        <v>40</v>
      </c>
      <c r="B29"/>
      <c r="D29" s="2">
        <f>SUM(D24:P24)/SUM(B6:P6)</f>
        <v>198.1875</v>
      </c>
    </row>
    <row r="30" spans="1:22" x14ac:dyDescent="0.3">
      <c r="A30" s="28"/>
      <c r="B30"/>
    </row>
    <row r="31" spans="1:22" x14ac:dyDescent="0.3">
      <c r="A31" s="27" t="s">
        <v>41</v>
      </c>
      <c r="B31"/>
      <c r="D31" s="2">
        <f>S27</f>
        <v>18453.90234375</v>
      </c>
    </row>
    <row r="32" spans="1:22" x14ac:dyDescent="0.3">
      <c r="A32" s="28"/>
      <c r="B32"/>
    </row>
  </sheetData>
  <mergeCells count="7">
    <mergeCell ref="T6:V6"/>
    <mergeCell ref="B6:D6"/>
    <mergeCell ref="E6:G6"/>
    <mergeCell ref="H6:J6"/>
    <mergeCell ref="K6:M6"/>
    <mergeCell ref="N6:P6"/>
    <mergeCell ref="Q6:S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workbookViewId="0">
      <selection sqref="A1:XFD1048576"/>
    </sheetView>
  </sheetViews>
  <sheetFormatPr defaultRowHeight="14.4" x14ac:dyDescent="0.3"/>
  <cols>
    <col min="1" max="1" width="12.6640625" customWidth="1"/>
    <col min="2" max="2" width="22.6640625" customWidth="1"/>
    <col min="14" max="37" width="9.109375" style="2" customWidth="1"/>
    <col min="257" max="257" width="12.6640625" customWidth="1"/>
    <col min="258" max="258" width="22.6640625" customWidth="1"/>
    <col min="270" max="293" width="9.109375" customWidth="1"/>
    <col min="513" max="513" width="12.6640625" customWidth="1"/>
    <col min="514" max="514" width="22.6640625" customWidth="1"/>
    <col min="526" max="549" width="9.109375" customWidth="1"/>
    <col min="769" max="769" width="12.6640625" customWidth="1"/>
    <col min="770" max="770" width="22.6640625" customWidth="1"/>
    <col min="782" max="805" width="9.109375" customWidth="1"/>
    <col min="1025" max="1025" width="12.6640625" customWidth="1"/>
    <col min="1026" max="1026" width="22.6640625" customWidth="1"/>
    <col min="1038" max="1061" width="9.109375" customWidth="1"/>
    <col min="1281" max="1281" width="12.6640625" customWidth="1"/>
    <col min="1282" max="1282" width="22.6640625" customWidth="1"/>
    <col min="1294" max="1317" width="9.109375" customWidth="1"/>
    <col min="1537" max="1537" width="12.6640625" customWidth="1"/>
    <col min="1538" max="1538" width="22.6640625" customWidth="1"/>
    <col min="1550" max="1573" width="9.109375" customWidth="1"/>
    <col min="1793" max="1793" width="12.6640625" customWidth="1"/>
    <col min="1794" max="1794" width="22.6640625" customWidth="1"/>
    <col min="1806" max="1829" width="9.109375" customWidth="1"/>
    <col min="2049" max="2049" width="12.6640625" customWidth="1"/>
    <col min="2050" max="2050" width="22.6640625" customWidth="1"/>
    <col min="2062" max="2085" width="9.109375" customWidth="1"/>
    <col min="2305" max="2305" width="12.6640625" customWidth="1"/>
    <col min="2306" max="2306" width="22.6640625" customWidth="1"/>
    <col min="2318" max="2341" width="9.109375" customWidth="1"/>
    <col min="2561" max="2561" width="12.6640625" customWidth="1"/>
    <col min="2562" max="2562" width="22.6640625" customWidth="1"/>
    <col min="2574" max="2597" width="9.109375" customWidth="1"/>
    <col min="2817" max="2817" width="12.6640625" customWidth="1"/>
    <col min="2818" max="2818" width="22.6640625" customWidth="1"/>
    <col min="2830" max="2853" width="9.109375" customWidth="1"/>
    <col min="3073" max="3073" width="12.6640625" customWidth="1"/>
    <col min="3074" max="3074" width="22.6640625" customWidth="1"/>
    <col min="3086" max="3109" width="9.109375" customWidth="1"/>
    <col min="3329" max="3329" width="12.6640625" customWidth="1"/>
    <col min="3330" max="3330" width="22.6640625" customWidth="1"/>
    <col min="3342" max="3365" width="9.109375" customWidth="1"/>
    <col min="3585" max="3585" width="12.6640625" customWidth="1"/>
    <col min="3586" max="3586" width="22.6640625" customWidth="1"/>
    <col min="3598" max="3621" width="9.109375" customWidth="1"/>
    <col min="3841" max="3841" width="12.6640625" customWidth="1"/>
    <col min="3842" max="3842" width="22.6640625" customWidth="1"/>
    <col min="3854" max="3877" width="9.109375" customWidth="1"/>
    <col min="4097" max="4097" width="12.6640625" customWidth="1"/>
    <col min="4098" max="4098" width="22.6640625" customWidth="1"/>
    <col min="4110" max="4133" width="9.109375" customWidth="1"/>
    <col min="4353" max="4353" width="12.6640625" customWidth="1"/>
    <col min="4354" max="4354" width="22.6640625" customWidth="1"/>
    <col min="4366" max="4389" width="9.109375" customWidth="1"/>
    <col min="4609" max="4609" width="12.6640625" customWidth="1"/>
    <col min="4610" max="4610" width="22.6640625" customWidth="1"/>
    <col min="4622" max="4645" width="9.109375" customWidth="1"/>
    <col min="4865" max="4865" width="12.6640625" customWidth="1"/>
    <col min="4866" max="4866" width="22.6640625" customWidth="1"/>
    <col min="4878" max="4901" width="9.109375" customWidth="1"/>
    <col min="5121" max="5121" width="12.6640625" customWidth="1"/>
    <col min="5122" max="5122" width="22.6640625" customWidth="1"/>
    <col min="5134" max="5157" width="9.109375" customWidth="1"/>
    <col min="5377" max="5377" width="12.6640625" customWidth="1"/>
    <col min="5378" max="5378" width="22.6640625" customWidth="1"/>
    <col min="5390" max="5413" width="9.109375" customWidth="1"/>
    <col min="5633" max="5633" width="12.6640625" customWidth="1"/>
    <col min="5634" max="5634" width="22.6640625" customWidth="1"/>
    <col min="5646" max="5669" width="9.109375" customWidth="1"/>
    <col min="5889" max="5889" width="12.6640625" customWidth="1"/>
    <col min="5890" max="5890" width="22.6640625" customWidth="1"/>
    <col min="5902" max="5925" width="9.109375" customWidth="1"/>
    <col min="6145" max="6145" width="12.6640625" customWidth="1"/>
    <col min="6146" max="6146" width="22.6640625" customWidth="1"/>
    <col min="6158" max="6181" width="9.109375" customWidth="1"/>
    <col min="6401" max="6401" width="12.6640625" customWidth="1"/>
    <col min="6402" max="6402" width="22.6640625" customWidth="1"/>
    <col min="6414" max="6437" width="9.109375" customWidth="1"/>
    <col min="6657" max="6657" width="12.6640625" customWidth="1"/>
    <col min="6658" max="6658" width="22.6640625" customWidth="1"/>
    <col min="6670" max="6693" width="9.109375" customWidth="1"/>
    <col min="6913" max="6913" width="12.6640625" customWidth="1"/>
    <col min="6914" max="6914" width="22.6640625" customWidth="1"/>
    <col min="6926" max="6949" width="9.109375" customWidth="1"/>
    <col min="7169" max="7169" width="12.6640625" customWidth="1"/>
    <col min="7170" max="7170" width="22.6640625" customWidth="1"/>
    <col min="7182" max="7205" width="9.109375" customWidth="1"/>
    <col min="7425" max="7425" width="12.6640625" customWidth="1"/>
    <col min="7426" max="7426" width="22.6640625" customWidth="1"/>
    <col min="7438" max="7461" width="9.109375" customWidth="1"/>
    <col min="7681" max="7681" width="12.6640625" customWidth="1"/>
    <col min="7682" max="7682" width="22.6640625" customWidth="1"/>
    <col min="7694" max="7717" width="9.109375" customWidth="1"/>
    <col min="7937" max="7937" width="12.6640625" customWidth="1"/>
    <col min="7938" max="7938" width="22.6640625" customWidth="1"/>
    <col min="7950" max="7973" width="9.109375" customWidth="1"/>
    <col min="8193" max="8193" width="12.6640625" customWidth="1"/>
    <col min="8194" max="8194" width="22.6640625" customWidth="1"/>
    <col min="8206" max="8229" width="9.109375" customWidth="1"/>
    <col min="8449" max="8449" width="12.6640625" customWidth="1"/>
    <col min="8450" max="8450" width="22.6640625" customWidth="1"/>
    <col min="8462" max="8485" width="9.109375" customWidth="1"/>
    <col min="8705" max="8705" width="12.6640625" customWidth="1"/>
    <col min="8706" max="8706" width="22.6640625" customWidth="1"/>
    <col min="8718" max="8741" width="9.109375" customWidth="1"/>
    <col min="8961" max="8961" width="12.6640625" customWidth="1"/>
    <col min="8962" max="8962" width="22.6640625" customWidth="1"/>
    <col min="8974" max="8997" width="9.109375" customWidth="1"/>
    <col min="9217" max="9217" width="12.6640625" customWidth="1"/>
    <col min="9218" max="9218" width="22.6640625" customWidth="1"/>
    <col min="9230" max="9253" width="9.109375" customWidth="1"/>
    <col min="9473" max="9473" width="12.6640625" customWidth="1"/>
    <col min="9474" max="9474" width="22.6640625" customWidth="1"/>
    <col min="9486" max="9509" width="9.109375" customWidth="1"/>
    <col min="9729" max="9729" width="12.6640625" customWidth="1"/>
    <col min="9730" max="9730" width="22.6640625" customWidth="1"/>
    <col min="9742" max="9765" width="9.109375" customWidth="1"/>
    <col min="9985" max="9985" width="12.6640625" customWidth="1"/>
    <col min="9986" max="9986" width="22.6640625" customWidth="1"/>
    <col min="9998" max="10021" width="9.109375" customWidth="1"/>
    <col min="10241" max="10241" width="12.6640625" customWidth="1"/>
    <col min="10242" max="10242" width="22.6640625" customWidth="1"/>
    <col min="10254" max="10277" width="9.109375" customWidth="1"/>
    <col min="10497" max="10497" width="12.6640625" customWidth="1"/>
    <col min="10498" max="10498" width="22.6640625" customWidth="1"/>
    <col min="10510" max="10533" width="9.109375" customWidth="1"/>
    <col min="10753" max="10753" width="12.6640625" customWidth="1"/>
    <col min="10754" max="10754" width="22.6640625" customWidth="1"/>
    <col min="10766" max="10789" width="9.109375" customWidth="1"/>
    <col min="11009" max="11009" width="12.6640625" customWidth="1"/>
    <col min="11010" max="11010" width="22.6640625" customWidth="1"/>
    <col min="11022" max="11045" width="9.109375" customWidth="1"/>
    <col min="11265" max="11265" width="12.6640625" customWidth="1"/>
    <col min="11266" max="11266" width="22.6640625" customWidth="1"/>
    <col min="11278" max="11301" width="9.109375" customWidth="1"/>
    <col min="11521" max="11521" width="12.6640625" customWidth="1"/>
    <col min="11522" max="11522" width="22.6640625" customWidth="1"/>
    <col min="11534" max="11557" width="9.109375" customWidth="1"/>
    <col min="11777" max="11777" width="12.6640625" customWidth="1"/>
    <col min="11778" max="11778" width="22.6640625" customWidth="1"/>
    <col min="11790" max="11813" width="9.109375" customWidth="1"/>
    <col min="12033" max="12033" width="12.6640625" customWidth="1"/>
    <col min="12034" max="12034" width="22.6640625" customWidth="1"/>
    <col min="12046" max="12069" width="9.109375" customWidth="1"/>
    <col min="12289" max="12289" width="12.6640625" customWidth="1"/>
    <col min="12290" max="12290" width="22.6640625" customWidth="1"/>
    <col min="12302" max="12325" width="9.109375" customWidth="1"/>
    <col min="12545" max="12545" width="12.6640625" customWidth="1"/>
    <col min="12546" max="12546" width="22.6640625" customWidth="1"/>
    <col min="12558" max="12581" width="9.109375" customWidth="1"/>
    <col min="12801" max="12801" width="12.6640625" customWidth="1"/>
    <col min="12802" max="12802" width="22.6640625" customWidth="1"/>
    <col min="12814" max="12837" width="9.109375" customWidth="1"/>
    <col min="13057" max="13057" width="12.6640625" customWidth="1"/>
    <col min="13058" max="13058" width="22.6640625" customWidth="1"/>
    <col min="13070" max="13093" width="9.109375" customWidth="1"/>
    <col min="13313" max="13313" width="12.6640625" customWidth="1"/>
    <col min="13314" max="13314" width="22.6640625" customWidth="1"/>
    <col min="13326" max="13349" width="9.109375" customWidth="1"/>
    <col min="13569" max="13569" width="12.6640625" customWidth="1"/>
    <col min="13570" max="13570" width="22.6640625" customWidth="1"/>
    <col min="13582" max="13605" width="9.109375" customWidth="1"/>
    <col min="13825" max="13825" width="12.6640625" customWidth="1"/>
    <col min="13826" max="13826" width="22.6640625" customWidth="1"/>
    <col min="13838" max="13861" width="9.109375" customWidth="1"/>
    <col min="14081" max="14081" width="12.6640625" customWidth="1"/>
    <col min="14082" max="14082" width="22.6640625" customWidth="1"/>
    <col min="14094" max="14117" width="9.109375" customWidth="1"/>
    <col min="14337" max="14337" width="12.6640625" customWidth="1"/>
    <col min="14338" max="14338" width="22.6640625" customWidth="1"/>
    <col min="14350" max="14373" width="9.109375" customWidth="1"/>
    <col min="14593" max="14593" width="12.6640625" customWidth="1"/>
    <col min="14594" max="14594" width="22.6640625" customWidth="1"/>
    <col min="14606" max="14629" width="9.109375" customWidth="1"/>
    <col min="14849" max="14849" width="12.6640625" customWidth="1"/>
    <col min="14850" max="14850" width="22.6640625" customWidth="1"/>
    <col min="14862" max="14885" width="9.109375" customWidth="1"/>
    <col min="15105" max="15105" width="12.6640625" customWidth="1"/>
    <col min="15106" max="15106" width="22.6640625" customWidth="1"/>
    <col min="15118" max="15141" width="9.109375" customWidth="1"/>
    <col min="15361" max="15361" width="12.6640625" customWidth="1"/>
    <col min="15362" max="15362" width="22.6640625" customWidth="1"/>
    <col min="15374" max="15397" width="9.109375" customWidth="1"/>
    <col min="15617" max="15617" width="12.6640625" customWidth="1"/>
    <col min="15618" max="15618" width="22.6640625" customWidth="1"/>
    <col min="15630" max="15653" width="9.109375" customWidth="1"/>
    <col min="15873" max="15873" width="12.6640625" customWidth="1"/>
    <col min="15874" max="15874" width="22.6640625" customWidth="1"/>
    <col min="15886" max="15909" width="9.109375" customWidth="1"/>
    <col min="16129" max="16129" width="12.6640625" customWidth="1"/>
    <col min="16130" max="16130" width="22.6640625" customWidth="1"/>
    <col min="16142" max="16165" width="9.109375" customWidth="1"/>
  </cols>
  <sheetData>
    <row r="1" spans="1:23" x14ac:dyDescent="0.3">
      <c r="A1" s="17" t="s">
        <v>42</v>
      </c>
      <c r="B1" s="17"/>
    </row>
    <row r="2" spans="1:23" x14ac:dyDescent="0.3">
      <c r="A2" s="17" t="s">
        <v>43</v>
      </c>
      <c r="B2" s="17"/>
    </row>
    <row r="3" spans="1:23" x14ac:dyDescent="0.3">
      <c r="A3" s="17"/>
      <c r="B3" s="17"/>
      <c r="O3" s="30"/>
      <c r="P3" s="30"/>
    </row>
    <row r="4" spans="1:23" x14ac:dyDescent="0.3">
      <c r="A4" s="17"/>
      <c r="B4" s="17"/>
      <c r="O4" s="31"/>
      <c r="P4" s="31"/>
    </row>
    <row r="5" spans="1:23" x14ac:dyDescent="0.3">
      <c r="A5" s="32" t="s">
        <v>44</v>
      </c>
      <c r="B5" s="33" t="s">
        <v>45</v>
      </c>
      <c r="O5" s="31"/>
      <c r="P5" s="31"/>
    </row>
    <row r="6" spans="1:23" x14ac:dyDescent="0.3">
      <c r="A6" s="17">
        <v>1</v>
      </c>
      <c r="B6" s="17">
        <v>1500</v>
      </c>
    </row>
    <row r="7" spans="1:23" x14ac:dyDescent="0.3">
      <c r="A7" s="17">
        <v>2</v>
      </c>
      <c r="B7" s="17">
        <v>2400</v>
      </c>
    </row>
    <row r="8" spans="1:23" x14ac:dyDescent="0.3">
      <c r="A8" s="17">
        <v>3</v>
      </c>
      <c r="B8" s="17">
        <v>2990</v>
      </c>
      <c r="O8" s="34"/>
      <c r="P8" s="34"/>
      <c r="Q8" s="34"/>
      <c r="R8" s="34"/>
      <c r="S8" s="34"/>
      <c r="T8" s="34"/>
    </row>
    <row r="9" spans="1:23" x14ac:dyDescent="0.3">
      <c r="A9" s="17">
        <v>4</v>
      </c>
      <c r="B9" s="17">
        <v>5100</v>
      </c>
      <c r="C9" s="35"/>
      <c r="O9" s="31"/>
      <c r="P9" s="31"/>
      <c r="Q9" s="31"/>
      <c r="R9" s="31"/>
      <c r="S9" s="31"/>
      <c r="T9" s="31"/>
    </row>
    <row r="10" spans="1:23" x14ac:dyDescent="0.3">
      <c r="A10" s="17">
        <v>5</v>
      </c>
      <c r="B10" s="17">
        <v>3146</v>
      </c>
      <c r="C10" s="36"/>
      <c r="O10" s="31"/>
      <c r="P10" s="31"/>
      <c r="Q10" s="31"/>
      <c r="R10" s="31"/>
      <c r="S10" s="31"/>
      <c r="T10" s="31"/>
    </row>
    <row r="11" spans="1:23" x14ac:dyDescent="0.3">
      <c r="A11" s="17">
        <v>6</v>
      </c>
      <c r="B11" s="17">
        <v>7493</v>
      </c>
      <c r="C11" s="36"/>
      <c r="O11" s="31"/>
      <c r="P11" s="31"/>
      <c r="Q11" s="31"/>
      <c r="R11" s="31"/>
      <c r="S11" s="31"/>
      <c r="T11" s="31"/>
    </row>
    <row r="12" spans="1:23" x14ac:dyDescent="0.3">
      <c r="A12" s="17">
        <v>7</v>
      </c>
      <c r="B12" s="17">
        <v>6004</v>
      </c>
      <c r="C12" s="36"/>
    </row>
    <row r="13" spans="1:23" x14ac:dyDescent="0.3">
      <c r="A13" s="17">
        <v>8</v>
      </c>
      <c r="B13" s="17">
        <v>5430</v>
      </c>
      <c r="C13" s="36"/>
      <c r="O13" s="34"/>
      <c r="P13" s="34"/>
      <c r="Q13" s="34"/>
      <c r="R13" s="34"/>
      <c r="S13" s="34"/>
      <c r="T13" s="34"/>
      <c r="U13" s="34"/>
      <c r="V13" s="34"/>
      <c r="W13" s="34"/>
    </row>
    <row r="14" spans="1:23" x14ac:dyDescent="0.3">
      <c r="A14" s="17">
        <v>9</v>
      </c>
      <c r="B14" s="17">
        <v>3200</v>
      </c>
      <c r="C14" s="36"/>
      <c r="O14" s="31"/>
      <c r="P14" s="31"/>
      <c r="Q14" s="31"/>
      <c r="R14" s="31"/>
      <c r="S14" s="31"/>
      <c r="T14" s="31"/>
      <c r="U14" s="31"/>
      <c r="V14" s="31"/>
      <c r="W14" s="31"/>
    </row>
    <row r="15" spans="1:23" x14ac:dyDescent="0.3">
      <c r="A15" s="17">
        <v>10</v>
      </c>
      <c r="B15" s="17">
        <v>1600</v>
      </c>
      <c r="C15" s="36"/>
      <c r="O15" s="31"/>
      <c r="P15" s="31"/>
      <c r="Q15" s="31"/>
      <c r="R15" s="31"/>
      <c r="S15" s="31"/>
      <c r="T15" s="31"/>
      <c r="U15" s="31"/>
      <c r="V15" s="31"/>
      <c r="W15" s="31"/>
    </row>
    <row r="16" spans="1:23" x14ac:dyDescent="0.3">
      <c r="C16" s="36"/>
    </row>
    <row r="17" spans="1:5" x14ac:dyDescent="0.3">
      <c r="C17" s="36"/>
    </row>
    <row r="19" spans="1:5" x14ac:dyDescent="0.3">
      <c r="B19" t="s">
        <v>46</v>
      </c>
      <c r="C19" t="s">
        <v>47</v>
      </c>
      <c r="D19" t="s">
        <v>48</v>
      </c>
      <c r="E19" t="s">
        <v>49</v>
      </c>
    </row>
    <row r="20" spans="1:5" x14ac:dyDescent="0.3">
      <c r="A20">
        <v>1500</v>
      </c>
      <c r="B20">
        <f>A20</f>
        <v>1500</v>
      </c>
      <c r="C20">
        <f>B20/A$30</f>
        <v>3.8597123227748761E-2</v>
      </c>
      <c r="D20">
        <v>0.1</v>
      </c>
      <c r="E20">
        <f>D20-C20</f>
        <v>6.1402876772251244E-2</v>
      </c>
    </row>
    <row r="21" spans="1:5" x14ac:dyDescent="0.3">
      <c r="A21">
        <v>1600</v>
      </c>
      <c r="B21">
        <f>B20+A21</f>
        <v>3100</v>
      </c>
      <c r="C21">
        <f t="shared" ref="C21:C29" si="0">B21/A$30</f>
        <v>7.9767388004014103E-2</v>
      </c>
      <c r="D21">
        <v>0.2</v>
      </c>
      <c r="E21">
        <f t="shared" ref="E21:E28" si="1">D21-C21</f>
        <v>0.12023261199598591</v>
      </c>
    </row>
    <row r="22" spans="1:5" x14ac:dyDescent="0.3">
      <c r="A22">
        <v>2400</v>
      </c>
      <c r="B22">
        <f t="shared" ref="B22:B29" si="2">B21+A22</f>
        <v>5500</v>
      </c>
      <c r="C22">
        <f t="shared" si="0"/>
        <v>0.1415227851684121</v>
      </c>
      <c r="D22">
        <v>0.3</v>
      </c>
      <c r="E22">
        <f t="shared" si="1"/>
        <v>0.15847721483158789</v>
      </c>
    </row>
    <row r="23" spans="1:5" x14ac:dyDescent="0.3">
      <c r="A23">
        <v>2990</v>
      </c>
      <c r="B23">
        <f t="shared" si="2"/>
        <v>8490</v>
      </c>
      <c r="C23">
        <f t="shared" si="0"/>
        <v>0.21845971746905798</v>
      </c>
      <c r="D23">
        <v>0.4</v>
      </c>
      <c r="E23">
        <f t="shared" si="1"/>
        <v>0.18154028253094204</v>
      </c>
    </row>
    <row r="24" spans="1:5" x14ac:dyDescent="0.3">
      <c r="A24">
        <v>3146</v>
      </c>
      <c r="B24">
        <f t="shared" si="2"/>
        <v>11636</v>
      </c>
      <c r="C24">
        <f t="shared" si="0"/>
        <v>0.29941075058538968</v>
      </c>
      <c r="D24">
        <v>0.5</v>
      </c>
      <c r="E24">
        <f t="shared" si="1"/>
        <v>0.20058924941461032</v>
      </c>
    </row>
    <row r="25" spans="1:5" x14ac:dyDescent="0.3">
      <c r="A25">
        <v>3200</v>
      </c>
      <c r="B25">
        <f t="shared" si="2"/>
        <v>14836</v>
      </c>
      <c r="C25">
        <f t="shared" si="0"/>
        <v>0.38175128013792037</v>
      </c>
      <c r="D25">
        <v>0.6</v>
      </c>
      <c r="E25">
        <f t="shared" si="1"/>
        <v>0.21824871986207961</v>
      </c>
    </row>
    <row r="26" spans="1:5" x14ac:dyDescent="0.3">
      <c r="A26">
        <v>5100</v>
      </c>
      <c r="B26">
        <f t="shared" si="2"/>
        <v>19936</v>
      </c>
      <c r="C26">
        <f t="shared" si="0"/>
        <v>0.5129814991122662</v>
      </c>
      <c r="D26">
        <v>0.7</v>
      </c>
      <c r="E26">
        <f t="shared" si="1"/>
        <v>0.18701850088773375</v>
      </c>
    </row>
    <row r="27" spans="1:5" x14ac:dyDescent="0.3">
      <c r="A27">
        <v>5430</v>
      </c>
      <c r="B27">
        <f t="shared" si="2"/>
        <v>25366</v>
      </c>
      <c r="C27">
        <f t="shared" si="0"/>
        <v>0.65270308519671671</v>
      </c>
      <c r="D27">
        <v>0.8</v>
      </c>
      <c r="E27">
        <f t="shared" si="1"/>
        <v>0.14729691480328333</v>
      </c>
    </row>
    <row r="28" spans="1:5" x14ac:dyDescent="0.3">
      <c r="A28">
        <v>6004</v>
      </c>
      <c r="B28">
        <f t="shared" si="2"/>
        <v>31370</v>
      </c>
      <c r="C28">
        <f t="shared" si="0"/>
        <v>0.80719450376965241</v>
      </c>
      <c r="D28">
        <v>0.9</v>
      </c>
      <c r="E28">
        <f t="shared" si="1"/>
        <v>9.2805496230347617E-2</v>
      </c>
    </row>
    <row r="29" spans="1:5" x14ac:dyDescent="0.3">
      <c r="A29">
        <v>7493</v>
      </c>
      <c r="B29">
        <f t="shared" si="2"/>
        <v>38863</v>
      </c>
      <c r="C29">
        <f t="shared" si="0"/>
        <v>1</v>
      </c>
      <c r="D29">
        <v>1</v>
      </c>
      <c r="E29">
        <f>D29-C29</f>
        <v>0</v>
      </c>
    </row>
    <row r="30" spans="1:5" s="2" customFormat="1" x14ac:dyDescent="0.3">
      <c r="A30" s="2">
        <f>SUM(A20:A29)</f>
        <v>38863</v>
      </c>
      <c r="D30" s="2">
        <f>SUM(D20:D29)-1</f>
        <v>4.5</v>
      </c>
      <c r="E30" s="2">
        <f>SUM(E20:E29)</f>
        <v>1.3676118673288218</v>
      </c>
    </row>
    <row r="31" spans="1:5" s="2" customFormat="1" x14ac:dyDescent="0.3"/>
    <row r="33" spans="1:2" x14ac:dyDescent="0.3">
      <c r="A33" t="s">
        <v>50</v>
      </c>
      <c r="B33">
        <f>E30/D30</f>
        <v>0.30391374829529372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6"/>
  <sheetViews>
    <sheetView workbookViewId="0">
      <selection sqref="A1:XFD1048576"/>
    </sheetView>
  </sheetViews>
  <sheetFormatPr defaultRowHeight="14.4" x14ac:dyDescent="0.3"/>
  <cols>
    <col min="1" max="1" width="12.6640625" customWidth="1"/>
    <col min="2" max="2" width="22.6640625" customWidth="1"/>
    <col min="3" max="3" width="16.88671875" customWidth="1"/>
    <col min="4" max="4" width="15" customWidth="1"/>
    <col min="14" max="37" width="9.109375" style="2" customWidth="1"/>
    <col min="257" max="257" width="12.6640625" customWidth="1"/>
    <col min="258" max="258" width="22.6640625" customWidth="1"/>
    <col min="259" max="259" width="16.88671875" customWidth="1"/>
    <col min="260" max="260" width="15" customWidth="1"/>
    <col min="270" max="293" width="9.109375" customWidth="1"/>
    <col min="513" max="513" width="12.6640625" customWidth="1"/>
    <col min="514" max="514" width="22.6640625" customWidth="1"/>
    <col min="515" max="515" width="16.88671875" customWidth="1"/>
    <col min="516" max="516" width="15" customWidth="1"/>
    <col min="526" max="549" width="9.109375" customWidth="1"/>
    <col min="769" max="769" width="12.6640625" customWidth="1"/>
    <col min="770" max="770" width="22.6640625" customWidth="1"/>
    <col min="771" max="771" width="16.88671875" customWidth="1"/>
    <col min="772" max="772" width="15" customWidth="1"/>
    <col min="782" max="805" width="9.109375" customWidth="1"/>
    <col min="1025" max="1025" width="12.6640625" customWidth="1"/>
    <col min="1026" max="1026" width="22.6640625" customWidth="1"/>
    <col min="1027" max="1027" width="16.88671875" customWidth="1"/>
    <col min="1028" max="1028" width="15" customWidth="1"/>
    <col min="1038" max="1061" width="9.109375" customWidth="1"/>
    <col min="1281" max="1281" width="12.6640625" customWidth="1"/>
    <col min="1282" max="1282" width="22.6640625" customWidth="1"/>
    <col min="1283" max="1283" width="16.88671875" customWidth="1"/>
    <col min="1284" max="1284" width="15" customWidth="1"/>
    <col min="1294" max="1317" width="9.109375" customWidth="1"/>
    <col min="1537" max="1537" width="12.6640625" customWidth="1"/>
    <col min="1538" max="1538" width="22.6640625" customWidth="1"/>
    <col min="1539" max="1539" width="16.88671875" customWidth="1"/>
    <col min="1540" max="1540" width="15" customWidth="1"/>
    <col min="1550" max="1573" width="9.109375" customWidth="1"/>
    <col min="1793" max="1793" width="12.6640625" customWidth="1"/>
    <col min="1794" max="1794" width="22.6640625" customWidth="1"/>
    <col min="1795" max="1795" width="16.88671875" customWidth="1"/>
    <col min="1796" max="1796" width="15" customWidth="1"/>
    <col min="1806" max="1829" width="9.109375" customWidth="1"/>
    <col min="2049" max="2049" width="12.6640625" customWidth="1"/>
    <col min="2050" max="2050" width="22.6640625" customWidth="1"/>
    <col min="2051" max="2051" width="16.88671875" customWidth="1"/>
    <col min="2052" max="2052" width="15" customWidth="1"/>
    <col min="2062" max="2085" width="9.109375" customWidth="1"/>
    <col min="2305" max="2305" width="12.6640625" customWidth="1"/>
    <col min="2306" max="2306" width="22.6640625" customWidth="1"/>
    <col min="2307" max="2307" width="16.88671875" customWidth="1"/>
    <col min="2308" max="2308" width="15" customWidth="1"/>
    <col min="2318" max="2341" width="9.109375" customWidth="1"/>
    <col min="2561" max="2561" width="12.6640625" customWidth="1"/>
    <col min="2562" max="2562" width="22.6640625" customWidth="1"/>
    <col min="2563" max="2563" width="16.88671875" customWidth="1"/>
    <col min="2564" max="2564" width="15" customWidth="1"/>
    <col min="2574" max="2597" width="9.109375" customWidth="1"/>
    <col min="2817" max="2817" width="12.6640625" customWidth="1"/>
    <col min="2818" max="2818" width="22.6640625" customWidth="1"/>
    <col min="2819" max="2819" width="16.88671875" customWidth="1"/>
    <col min="2820" max="2820" width="15" customWidth="1"/>
    <col min="2830" max="2853" width="9.109375" customWidth="1"/>
    <col min="3073" max="3073" width="12.6640625" customWidth="1"/>
    <col min="3074" max="3074" width="22.6640625" customWidth="1"/>
    <col min="3075" max="3075" width="16.88671875" customWidth="1"/>
    <col min="3076" max="3076" width="15" customWidth="1"/>
    <col min="3086" max="3109" width="9.109375" customWidth="1"/>
    <col min="3329" max="3329" width="12.6640625" customWidth="1"/>
    <col min="3330" max="3330" width="22.6640625" customWidth="1"/>
    <col min="3331" max="3331" width="16.88671875" customWidth="1"/>
    <col min="3332" max="3332" width="15" customWidth="1"/>
    <col min="3342" max="3365" width="9.109375" customWidth="1"/>
    <col min="3585" max="3585" width="12.6640625" customWidth="1"/>
    <col min="3586" max="3586" width="22.6640625" customWidth="1"/>
    <col min="3587" max="3587" width="16.88671875" customWidth="1"/>
    <col min="3588" max="3588" width="15" customWidth="1"/>
    <col min="3598" max="3621" width="9.109375" customWidth="1"/>
    <col min="3841" max="3841" width="12.6640625" customWidth="1"/>
    <col min="3842" max="3842" width="22.6640625" customWidth="1"/>
    <col min="3843" max="3843" width="16.88671875" customWidth="1"/>
    <col min="3844" max="3844" width="15" customWidth="1"/>
    <col min="3854" max="3877" width="9.109375" customWidth="1"/>
    <col min="4097" max="4097" width="12.6640625" customWidth="1"/>
    <col min="4098" max="4098" width="22.6640625" customWidth="1"/>
    <col min="4099" max="4099" width="16.88671875" customWidth="1"/>
    <col min="4100" max="4100" width="15" customWidth="1"/>
    <col min="4110" max="4133" width="9.109375" customWidth="1"/>
    <col min="4353" max="4353" width="12.6640625" customWidth="1"/>
    <col min="4354" max="4354" width="22.6640625" customWidth="1"/>
    <col min="4355" max="4355" width="16.88671875" customWidth="1"/>
    <col min="4356" max="4356" width="15" customWidth="1"/>
    <col min="4366" max="4389" width="9.109375" customWidth="1"/>
    <col min="4609" max="4609" width="12.6640625" customWidth="1"/>
    <col min="4610" max="4610" width="22.6640625" customWidth="1"/>
    <col min="4611" max="4611" width="16.88671875" customWidth="1"/>
    <col min="4612" max="4612" width="15" customWidth="1"/>
    <col min="4622" max="4645" width="9.109375" customWidth="1"/>
    <col min="4865" max="4865" width="12.6640625" customWidth="1"/>
    <col min="4866" max="4866" width="22.6640625" customWidth="1"/>
    <col min="4867" max="4867" width="16.88671875" customWidth="1"/>
    <col min="4868" max="4868" width="15" customWidth="1"/>
    <col min="4878" max="4901" width="9.109375" customWidth="1"/>
    <col min="5121" max="5121" width="12.6640625" customWidth="1"/>
    <col min="5122" max="5122" width="22.6640625" customWidth="1"/>
    <col min="5123" max="5123" width="16.88671875" customWidth="1"/>
    <col min="5124" max="5124" width="15" customWidth="1"/>
    <col min="5134" max="5157" width="9.109375" customWidth="1"/>
    <col min="5377" max="5377" width="12.6640625" customWidth="1"/>
    <col min="5378" max="5378" width="22.6640625" customWidth="1"/>
    <col min="5379" max="5379" width="16.88671875" customWidth="1"/>
    <col min="5380" max="5380" width="15" customWidth="1"/>
    <col min="5390" max="5413" width="9.109375" customWidth="1"/>
    <col min="5633" max="5633" width="12.6640625" customWidth="1"/>
    <col min="5634" max="5634" width="22.6640625" customWidth="1"/>
    <col min="5635" max="5635" width="16.88671875" customWidth="1"/>
    <col min="5636" max="5636" width="15" customWidth="1"/>
    <col min="5646" max="5669" width="9.109375" customWidth="1"/>
    <col min="5889" max="5889" width="12.6640625" customWidth="1"/>
    <col min="5890" max="5890" width="22.6640625" customWidth="1"/>
    <col min="5891" max="5891" width="16.88671875" customWidth="1"/>
    <col min="5892" max="5892" width="15" customWidth="1"/>
    <col min="5902" max="5925" width="9.109375" customWidth="1"/>
    <col min="6145" max="6145" width="12.6640625" customWidth="1"/>
    <col min="6146" max="6146" width="22.6640625" customWidth="1"/>
    <col min="6147" max="6147" width="16.88671875" customWidth="1"/>
    <col min="6148" max="6148" width="15" customWidth="1"/>
    <col min="6158" max="6181" width="9.109375" customWidth="1"/>
    <col min="6401" max="6401" width="12.6640625" customWidth="1"/>
    <col min="6402" max="6402" width="22.6640625" customWidth="1"/>
    <col min="6403" max="6403" width="16.88671875" customWidth="1"/>
    <col min="6404" max="6404" width="15" customWidth="1"/>
    <col min="6414" max="6437" width="9.109375" customWidth="1"/>
    <col min="6657" max="6657" width="12.6640625" customWidth="1"/>
    <col min="6658" max="6658" width="22.6640625" customWidth="1"/>
    <col min="6659" max="6659" width="16.88671875" customWidth="1"/>
    <col min="6660" max="6660" width="15" customWidth="1"/>
    <col min="6670" max="6693" width="9.109375" customWidth="1"/>
    <col min="6913" max="6913" width="12.6640625" customWidth="1"/>
    <col min="6914" max="6914" width="22.6640625" customWidth="1"/>
    <col min="6915" max="6915" width="16.88671875" customWidth="1"/>
    <col min="6916" max="6916" width="15" customWidth="1"/>
    <col min="6926" max="6949" width="9.109375" customWidth="1"/>
    <col min="7169" max="7169" width="12.6640625" customWidth="1"/>
    <col min="7170" max="7170" width="22.6640625" customWidth="1"/>
    <col min="7171" max="7171" width="16.88671875" customWidth="1"/>
    <col min="7172" max="7172" width="15" customWidth="1"/>
    <col min="7182" max="7205" width="9.109375" customWidth="1"/>
    <col min="7425" max="7425" width="12.6640625" customWidth="1"/>
    <col min="7426" max="7426" width="22.6640625" customWidth="1"/>
    <col min="7427" max="7427" width="16.88671875" customWidth="1"/>
    <col min="7428" max="7428" width="15" customWidth="1"/>
    <col min="7438" max="7461" width="9.109375" customWidth="1"/>
    <col min="7681" max="7681" width="12.6640625" customWidth="1"/>
    <col min="7682" max="7682" width="22.6640625" customWidth="1"/>
    <col min="7683" max="7683" width="16.88671875" customWidth="1"/>
    <col min="7684" max="7684" width="15" customWidth="1"/>
    <col min="7694" max="7717" width="9.109375" customWidth="1"/>
    <col min="7937" max="7937" width="12.6640625" customWidth="1"/>
    <col min="7938" max="7938" width="22.6640625" customWidth="1"/>
    <col min="7939" max="7939" width="16.88671875" customWidth="1"/>
    <col min="7940" max="7940" width="15" customWidth="1"/>
    <col min="7950" max="7973" width="9.109375" customWidth="1"/>
    <col min="8193" max="8193" width="12.6640625" customWidth="1"/>
    <col min="8194" max="8194" width="22.6640625" customWidth="1"/>
    <col min="8195" max="8195" width="16.88671875" customWidth="1"/>
    <col min="8196" max="8196" width="15" customWidth="1"/>
    <col min="8206" max="8229" width="9.109375" customWidth="1"/>
    <col min="8449" max="8449" width="12.6640625" customWidth="1"/>
    <col min="8450" max="8450" width="22.6640625" customWidth="1"/>
    <col min="8451" max="8451" width="16.88671875" customWidth="1"/>
    <col min="8452" max="8452" width="15" customWidth="1"/>
    <col min="8462" max="8485" width="9.109375" customWidth="1"/>
    <col min="8705" max="8705" width="12.6640625" customWidth="1"/>
    <col min="8706" max="8706" width="22.6640625" customWidth="1"/>
    <col min="8707" max="8707" width="16.88671875" customWidth="1"/>
    <col min="8708" max="8708" width="15" customWidth="1"/>
    <col min="8718" max="8741" width="9.109375" customWidth="1"/>
    <col min="8961" max="8961" width="12.6640625" customWidth="1"/>
    <col min="8962" max="8962" width="22.6640625" customWidth="1"/>
    <col min="8963" max="8963" width="16.88671875" customWidth="1"/>
    <col min="8964" max="8964" width="15" customWidth="1"/>
    <col min="8974" max="8997" width="9.109375" customWidth="1"/>
    <col min="9217" max="9217" width="12.6640625" customWidth="1"/>
    <col min="9218" max="9218" width="22.6640625" customWidth="1"/>
    <col min="9219" max="9219" width="16.88671875" customWidth="1"/>
    <col min="9220" max="9220" width="15" customWidth="1"/>
    <col min="9230" max="9253" width="9.109375" customWidth="1"/>
    <col min="9473" max="9473" width="12.6640625" customWidth="1"/>
    <col min="9474" max="9474" width="22.6640625" customWidth="1"/>
    <col min="9475" max="9475" width="16.88671875" customWidth="1"/>
    <col min="9476" max="9476" width="15" customWidth="1"/>
    <col min="9486" max="9509" width="9.109375" customWidth="1"/>
    <col min="9729" max="9729" width="12.6640625" customWidth="1"/>
    <col min="9730" max="9730" width="22.6640625" customWidth="1"/>
    <col min="9731" max="9731" width="16.88671875" customWidth="1"/>
    <col min="9732" max="9732" width="15" customWidth="1"/>
    <col min="9742" max="9765" width="9.109375" customWidth="1"/>
    <col min="9985" max="9985" width="12.6640625" customWidth="1"/>
    <col min="9986" max="9986" width="22.6640625" customWidth="1"/>
    <col min="9987" max="9987" width="16.88671875" customWidth="1"/>
    <col min="9988" max="9988" width="15" customWidth="1"/>
    <col min="9998" max="10021" width="9.109375" customWidth="1"/>
    <col min="10241" max="10241" width="12.6640625" customWidth="1"/>
    <col min="10242" max="10242" width="22.6640625" customWidth="1"/>
    <col min="10243" max="10243" width="16.88671875" customWidth="1"/>
    <col min="10244" max="10244" width="15" customWidth="1"/>
    <col min="10254" max="10277" width="9.109375" customWidth="1"/>
    <col min="10497" max="10497" width="12.6640625" customWidth="1"/>
    <col min="10498" max="10498" width="22.6640625" customWidth="1"/>
    <col min="10499" max="10499" width="16.88671875" customWidth="1"/>
    <col min="10500" max="10500" width="15" customWidth="1"/>
    <col min="10510" max="10533" width="9.109375" customWidth="1"/>
    <col min="10753" max="10753" width="12.6640625" customWidth="1"/>
    <col min="10754" max="10754" width="22.6640625" customWidth="1"/>
    <col min="10755" max="10755" width="16.88671875" customWidth="1"/>
    <col min="10756" max="10756" width="15" customWidth="1"/>
    <col min="10766" max="10789" width="9.109375" customWidth="1"/>
    <col min="11009" max="11009" width="12.6640625" customWidth="1"/>
    <col min="11010" max="11010" width="22.6640625" customWidth="1"/>
    <col min="11011" max="11011" width="16.88671875" customWidth="1"/>
    <col min="11012" max="11012" width="15" customWidth="1"/>
    <col min="11022" max="11045" width="9.109375" customWidth="1"/>
    <col min="11265" max="11265" width="12.6640625" customWidth="1"/>
    <col min="11266" max="11266" width="22.6640625" customWidth="1"/>
    <col min="11267" max="11267" width="16.88671875" customWidth="1"/>
    <col min="11268" max="11268" width="15" customWidth="1"/>
    <col min="11278" max="11301" width="9.109375" customWidth="1"/>
    <col min="11521" max="11521" width="12.6640625" customWidth="1"/>
    <col min="11522" max="11522" width="22.6640625" customWidth="1"/>
    <col min="11523" max="11523" width="16.88671875" customWidth="1"/>
    <col min="11524" max="11524" width="15" customWidth="1"/>
    <col min="11534" max="11557" width="9.109375" customWidth="1"/>
    <col min="11777" max="11777" width="12.6640625" customWidth="1"/>
    <col min="11778" max="11778" width="22.6640625" customWidth="1"/>
    <col min="11779" max="11779" width="16.88671875" customWidth="1"/>
    <col min="11780" max="11780" width="15" customWidth="1"/>
    <col min="11790" max="11813" width="9.109375" customWidth="1"/>
    <col min="12033" max="12033" width="12.6640625" customWidth="1"/>
    <col min="12034" max="12034" width="22.6640625" customWidth="1"/>
    <col min="12035" max="12035" width="16.88671875" customWidth="1"/>
    <col min="12036" max="12036" width="15" customWidth="1"/>
    <col min="12046" max="12069" width="9.109375" customWidth="1"/>
    <col min="12289" max="12289" width="12.6640625" customWidth="1"/>
    <col min="12290" max="12290" width="22.6640625" customWidth="1"/>
    <col min="12291" max="12291" width="16.88671875" customWidth="1"/>
    <col min="12292" max="12292" width="15" customWidth="1"/>
    <col min="12302" max="12325" width="9.109375" customWidth="1"/>
    <col min="12545" max="12545" width="12.6640625" customWidth="1"/>
    <col min="12546" max="12546" width="22.6640625" customWidth="1"/>
    <col min="12547" max="12547" width="16.88671875" customWidth="1"/>
    <col min="12548" max="12548" width="15" customWidth="1"/>
    <col min="12558" max="12581" width="9.109375" customWidth="1"/>
    <col min="12801" max="12801" width="12.6640625" customWidth="1"/>
    <col min="12802" max="12802" width="22.6640625" customWidth="1"/>
    <col min="12803" max="12803" width="16.88671875" customWidth="1"/>
    <col min="12804" max="12804" width="15" customWidth="1"/>
    <col min="12814" max="12837" width="9.109375" customWidth="1"/>
    <col min="13057" max="13057" width="12.6640625" customWidth="1"/>
    <col min="13058" max="13058" width="22.6640625" customWidth="1"/>
    <col min="13059" max="13059" width="16.88671875" customWidth="1"/>
    <col min="13060" max="13060" width="15" customWidth="1"/>
    <col min="13070" max="13093" width="9.109375" customWidth="1"/>
    <col min="13313" max="13313" width="12.6640625" customWidth="1"/>
    <col min="13314" max="13314" width="22.6640625" customWidth="1"/>
    <col min="13315" max="13315" width="16.88671875" customWidth="1"/>
    <col min="13316" max="13316" width="15" customWidth="1"/>
    <col min="13326" max="13349" width="9.109375" customWidth="1"/>
    <col min="13569" max="13569" width="12.6640625" customWidth="1"/>
    <col min="13570" max="13570" width="22.6640625" customWidth="1"/>
    <col min="13571" max="13571" width="16.88671875" customWidth="1"/>
    <col min="13572" max="13572" width="15" customWidth="1"/>
    <col min="13582" max="13605" width="9.109375" customWidth="1"/>
    <col min="13825" max="13825" width="12.6640625" customWidth="1"/>
    <col min="13826" max="13826" width="22.6640625" customWidth="1"/>
    <col min="13827" max="13827" width="16.88671875" customWidth="1"/>
    <col min="13828" max="13828" width="15" customWidth="1"/>
    <col min="13838" max="13861" width="9.109375" customWidth="1"/>
    <col min="14081" max="14081" width="12.6640625" customWidth="1"/>
    <col min="14082" max="14082" width="22.6640625" customWidth="1"/>
    <col min="14083" max="14083" width="16.88671875" customWidth="1"/>
    <col min="14084" max="14084" width="15" customWidth="1"/>
    <col min="14094" max="14117" width="9.109375" customWidth="1"/>
    <col min="14337" max="14337" width="12.6640625" customWidth="1"/>
    <col min="14338" max="14338" width="22.6640625" customWidth="1"/>
    <col min="14339" max="14339" width="16.88671875" customWidth="1"/>
    <col min="14340" max="14340" width="15" customWidth="1"/>
    <col min="14350" max="14373" width="9.109375" customWidth="1"/>
    <col min="14593" max="14593" width="12.6640625" customWidth="1"/>
    <col min="14594" max="14594" width="22.6640625" customWidth="1"/>
    <col min="14595" max="14595" width="16.88671875" customWidth="1"/>
    <col min="14596" max="14596" width="15" customWidth="1"/>
    <col min="14606" max="14629" width="9.109375" customWidth="1"/>
    <col min="14849" max="14849" width="12.6640625" customWidth="1"/>
    <col min="14850" max="14850" width="22.6640625" customWidth="1"/>
    <col min="14851" max="14851" width="16.88671875" customWidth="1"/>
    <col min="14852" max="14852" width="15" customWidth="1"/>
    <col min="14862" max="14885" width="9.109375" customWidth="1"/>
    <col min="15105" max="15105" width="12.6640625" customWidth="1"/>
    <col min="15106" max="15106" width="22.6640625" customWidth="1"/>
    <col min="15107" max="15107" width="16.88671875" customWidth="1"/>
    <col min="15108" max="15108" width="15" customWidth="1"/>
    <col min="15118" max="15141" width="9.109375" customWidth="1"/>
    <col min="15361" max="15361" width="12.6640625" customWidth="1"/>
    <col min="15362" max="15362" width="22.6640625" customWidth="1"/>
    <col min="15363" max="15363" width="16.88671875" customWidth="1"/>
    <col min="15364" max="15364" width="15" customWidth="1"/>
    <col min="15374" max="15397" width="9.109375" customWidth="1"/>
    <col min="15617" max="15617" width="12.6640625" customWidth="1"/>
    <col min="15618" max="15618" width="22.6640625" customWidth="1"/>
    <col min="15619" max="15619" width="16.88671875" customWidth="1"/>
    <col min="15620" max="15620" width="15" customWidth="1"/>
    <col min="15630" max="15653" width="9.109375" customWidth="1"/>
    <col min="15873" max="15873" width="12.6640625" customWidth="1"/>
    <col min="15874" max="15874" width="22.6640625" customWidth="1"/>
    <col min="15875" max="15875" width="16.88671875" customWidth="1"/>
    <col min="15876" max="15876" width="15" customWidth="1"/>
    <col min="15886" max="15909" width="9.109375" customWidth="1"/>
    <col min="16129" max="16129" width="12.6640625" customWidth="1"/>
    <col min="16130" max="16130" width="22.6640625" customWidth="1"/>
    <col min="16131" max="16131" width="16.88671875" customWidth="1"/>
    <col min="16132" max="16132" width="15" customWidth="1"/>
    <col min="16142" max="16165" width="9.109375" customWidth="1"/>
  </cols>
  <sheetData>
    <row r="1" spans="1:16" x14ac:dyDescent="0.3">
      <c r="A1" s="17" t="s">
        <v>51</v>
      </c>
      <c r="B1" s="17"/>
    </row>
    <row r="2" spans="1:16" x14ac:dyDescent="0.3">
      <c r="A2" s="17" t="s">
        <v>52</v>
      </c>
      <c r="B2" s="17"/>
    </row>
    <row r="3" spans="1:16" x14ac:dyDescent="0.3">
      <c r="A3" s="17" t="s">
        <v>53</v>
      </c>
      <c r="B3" s="17"/>
      <c r="O3" s="30"/>
      <c r="P3" s="30"/>
    </row>
    <row r="5" spans="1:16" ht="27" x14ac:dyDescent="0.3">
      <c r="A5" s="37" t="s">
        <v>54</v>
      </c>
      <c r="B5" s="37" t="s">
        <v>55</v>
      </c>
      <c r="C5" s="37" t="s">
        <v>56</v>
      </c>
      <c r="D5" s="37" t="s">
        <v>57</v>
      </c>
      <c r="E5" s="37"/>
    </row>
    <row r="6" spans="1:16" x14ac:dyDescent="0.3">
      <c r="A6" s="17">
        <v>1</v>
      </c>
      <c r="B6" s="17" t="s">
        <v>58</v>
      </c>
      <c r="C6" s="17">
        <v>4.25</v>
      </c>
      <c r="D6" s="17">
        <v>2</v>
      </c>
      <c r="E6" s="17"/>
    </row>
    <row r="7" spans="1:16" x14ac:dyDescent="0.3">
      <c r="A7" s="17"/>
      <c r="B7" s="17" t="s">
        <v>59</v>
      </c>
      <c r="C7" s="17">
        <v>1.78</v>
      </c>
      <c r="D7" s="17">
        <v>1</v>
      </c>
      <c r="E7" s="17"/>
    </row>
    <row r="8" spans="1:16" x14ac:dyDescent="0.3">
      <c r="A8" s="17">
        <v>3</v>
      </c>
      <c r="B8" s="17" t="s">
        <v>58</v>
      </c>
      <c r="C8" s="17">
        <v>10.5</v>
      </c>
      <c r="D8" s="17">
        <v>3</v>
      </c>
      <c r="E8" s="17"/>
    </row>
    <row r="9" spans="1:16" x14ac:dyDescent="0.3">
      <c r="A9" s="17">
        <v>4</v>
      </c>
      <c r="B9" s="17" t="s">
        <v>60</v>
      </c>
      <c r="C9" s="17">
        <v>6.11</v>
      </c>
      <c r="D9" s="17">
        <v>3</v>
      </c>
      <c r="E9" s="17"/>
    </row>
    <row r="10" spans="1:16" x14ac:dyDescent="0.3">
      <c r="A10" s="17">
        <v>5</v>
      </c>
      <c r="B10" s="17" t="s">
        <v>60</v>
      </c>
      <c r="C10" s="38">
        <v>3.56</v>
      </c>
      <c r="D10" s="17">
        <v>2</v>
      </c>
      <c r="E10" s="17"/>
    </row>
    <row r="11" spans="1:16" x14ac:dyDescent="0.3">
      <c r="A11" s="17">
        <v>6</v>
      </c>
      <c r="B11" s="17" t="s">
        <v>59</v>
      </c>
      <c r="C11" s="17">
        <v>8.3000000000000007</v>
      </c>
      <c r="D11" s="17">
        <v>4</v>
      </c>
      <c r="E11" s="17"/>
    </row>
    <row r="12" spans="1:16" x14ac:dyDescent="0.3">
      <c r="A12" s="17">
        <v>7</v>
      </c>
      <c r="B12" s="17" t="s">
        <v>60</v>
      </c>
      <c r="C12" s="17">
        <v>1.52</v>
      </c>
      <c r="D12" s="17">
        <v>1</v>
      </c>
      <c r="E12" s="17"/>
    </row>
    <row r="13" spans="1:16" x14ac:dyDescent="0.3">
      <c r="A13" s="17">
        <v>8</v>
      </c>
      <c r="B13" s="17" t="s">
        <v>58</v>
      </c>
      <c r="C13" s="17">
        <v>2.2999999999999998</v>
      </c>
      <c r="D13" s="17">
        <v>0</v>
      </c>
      <c r="E13" s="17"/>
    </row>
    <row r="14" spans="1:16" x14ac:dyDescent="0.3">
      <c r="A14" s="17">
        <v>9</v>
      </c>
      <c r="B14" s="17" t="s">
        <v>59</v>
      </c>
      <c r="C14" s="17">
        <v>1.5</v>
      </c>
      <c r="D14" s="17">
        <v>1</v>
      </c>
      <c r="E14" s="17"/>
    </row>
    <row r="15" spans="1:16" x14ac:dyDescent="0.3">
      <c r="A15" s="17">
        <v>10</v>
      </c>
      <c r="B15" s="17" t="s">
        <v>58</v>
      </c>
      <c r="C15" s="17">
        <v>4.3</v>
      </c>
      <c r="D15" s="17">
        <v>2</v>
      </c>
      <c r="E15" s="17"/>
    </row>
    <row r="16" spans="1:16" x14ac:dyDescent="0.3">
      <c r="A16" s="17">
        <v>11</v>
      </c>
      <c r="B16" s="17" t="s">
        <v>60</v>
      </c>
      <c r="C16" s="17">
        <v>1.65</v>
      </c>
      <c r="D16" s="17">
        <v>0</v>
      </c>
      <c r="E16" s="17"/>
    </row>
    <row r="17" spans="1:8" x14ac:dyDescent="0.3">
      <c r="A17" s="17">
        <v>12</v>
      </c>
      <c r="B17" s="17" t="s">
        <v>60</v>
      </c>
      <c r="C17" s="17">
        <v>3.33</v>
      </c>
      <c r="D17" s="17">
        <v>2</v>
      </c>
      <c r="E17" s="17"/>
    </row>
    <row r="18" spans="1:8" x14ac:dyDescent="0.3">
      <c r="A18" s="17">
        <v>13</v>
      </c>
      <c r="B18" s="17" t="s">
        <v>59</v>
      </c>
      <c r="C18" s="17">
        <v>1.4</v>
      </c>
      <c r="D18" s="17">
        <v>1</v>
      </c>
      <c r="E18" s="17"/>
    </row>
    <row r="19" spans="1:8" x14ac:dyDescent="0.3">
      <c r="A19" s="17">
        <v>14</v>
      </c>
      <c r="B19" s="17" t="s">
        <v>60</v>
      </c>
      <c r="C19" s="17">
        <v>6.04</v>
      </c>
      <c r="D19" s="17">
        <v>4</v>
      </c>
      <c r="E19" s="17"/>
    </row>
    <row r="20" spans="1:8" x14ac:dyDescent="0.3">
      <c r="A20" s="17">
        <v>15</v>
      </c>
      <c r="B20" s="17" t="s">
        <v>58</v>
      </c>
      <c r="C20" s="17">
        <v>7.89</v>
      </c>
      <c r="D20" s="17">
        <v>3</v>
      </c>
      <c r="E20" s="17"/>
    </row>
    <row r="21" spans="1:8" x14ac:dyDescent="0.3">
      <c r="A21" s="17"/>
      <c r="B21" s="17"/>
      <c r="C21" s="17"/>
      <c r="D21" s="17"/>
      <c r="E21" s="17"/>
    </row>
    <row r="22" spans="1:8" x14ac:dyDescent="0.3">
      <c r="A22" s="17"/>
      <c r="B22" s="17"/>
      <c r="C22" s="17"/>
      <c r="D22" s="17"/>
      <c r="E22" s="17"/>
    </row>
    <row r="23" spans="1:8" x14ac:dyDescent="0.3">
      <c r="A23" s="17" t="s">
        <v>61</v>
      </c>
      <c r="B23" s="17"/>
      <c r="C23" s="17"/>
      <c r="D23" s="17"/>
      <c r="E23" s="17"/>
    </row>
    <row r="24" spans="1:8" x14ac:dyDescent="0.3">
      <c r="A24" s="17" t="s">
        <v>62</v>
      </c>
      <c r="B24" s="17"/>
      <c r="C24" s="17"/>
      <c r="D24" s="17"/>
      <c r="E24" s="17"/>
    </row>
    <row r="25" spans="1:8" x14ac:dyDescent="0.3">
      <c r="A25" s="17" t="s">
        <v>63</v>
      </c>
      <c r="B25" s="17"/>
      <c r="C25" s="17"/>
      <c r="D25" s="17"/>
      <c r="E25" s="17"/>
    </row>
    <row r="26" spans="1:8" x14ac:dyDescent="0.3">
      <c r="A26" s="17" t="s">
        <v>64</v>
      </c>
      <c r="B26" s="17"/>
      <c r="C26" s="17"/>
      <c r="D26" s="17"/>
      <c r="E26" s="17"/>
    </row>
    <row r="29" spans="1:8" x14ac:dyDescent="0.3">
      <c r="A29" s="27" t="s">
        <v>27</v>
      </c>
    </row>
    <row r="30" spans="1:8" x14ac:dyDescent="0.3">
      <c r="A30" t="s">
        <v>55</v>
      </c>
      <c r="D30" t="s">
        <v>45</v>
      </c>
      <c r="G30" t="s">
        <v>57</v>
      </c>
    </row>
    <row r="31" spans="1:8" ht="15.6" x14ac:dyDescent="0.35">
      <c r="A31" s="39" t="s">
        <v>65</v>
      </c>
      <c r="B31" s="39" t="s">
        <v>66</v>
      </c>
      <c r="D31" s="39" t="s">
        <v>67</v>
      </c>
      <c r="E31" s="39" t="s">
        <v>66</v>
      </c>
      <c r="G31" s="39" t="s">
        <v>65</v>
      </c>
      <c r="H31" s="39" t="s">
        <v>66</v>
      </c>
    </row>
    <row r="32" spans="1:8" x14ac:dyDescent="0.3">
      <c r="A32" s="11" t="s">
        <v>58</v>
      </c>
      <c r="B32">
        <v>5</v>
      </c>
      <c r="D32" s="40" t="s">
        <v>68</v>
      </c>
      <c r="E32">
        <v>8</v>
      </c>
      <c r="G32">
        <v>0</v>
      </c>
      <c r="H32">
        <v>2</v>
      </c>
    </row>
    <row r="33" spans="1:8" x14ac:dyDescent="0.3">
      <c r="A33" s="11" t="s">
        <v>59</v>
      </c>
      <c r="B33">
        <v>4</v>
      </c>
      <c r="D33" s="40" t="s">
        <v>69</v>
      </c>
      <c r="E33">
        <v>2</v>
      </c>
      <c r="G33">
        <v>1</v>
      </c>
      <c r="H33">
        <v>4</v>
      </c>
    </row>
    <row r="34" spans="1:8" x14ac:dyDescent="0.3">
      <c r="A34" s="41" t="s">
        <v>60</v>
      </c>
      <c r="B34" s="39">
        <v>6</v>
      </c>
      <c r="D34" s="40" t="s">
        <v>70</v>
      </c>
      <c r="E34">
        <v>3</v>
      </c>
      <c r="G34">
        <v>2</v>
      </c>
      <c r="H34">
        <v>4</v>
      </c>
    </row>
    <row r="35" spans="1:8" x14ac:dyDescent="0.3">
      <c r="A35" s="11" t="s">
        <v>71</v>
      </c>
      <c r="B35">
        <f>SUM(B32:B34)</f>
        <v>15</v>
      </c>
      <c r="D35" s="39" t="s">
        <v>72</v>
      </c>
      <c r="E35" s="39">
        <v>2</v>
      </c>
      <c r="G35">
        <v>3</v>
      </c>
      <c r="H35">
        <v>3</v>
      </c>
    </row>
    <row r="36" spans="1:8" x14ac:dyDescent="0.3">
      <c r="D36" t="s">
        <v>71</v>
      </c>
      <c r="E36">
        <f>SUM(E32:E35)</f>
        <v>15</v>
      </c>
      <c r="G36" s="39">
        <v>4</v>
      </c>
      <c r="H36" s="39">
        <v>2</v>
      </c>
    </row>
    <row r="37" spans="1:8" x14ac:dyDescent="0.3">
      <c r="G37" t="s">
        <v>71</v>
      </c>
      <c r="H37">
        <f>SUM(H32:H36)</f>
        <v>15</v>
      </c>
    </row>
    <row r="38" spans="1:8" x14ac:dyDescent="0.3">
      <c r="A38" t="s">
        <v>32</v>
      </c>
    </row>
    <row r="60" spans="1:4" x14ac:dyDescent="0.3">
      <c r="A60" t="s">
        <v>73</v>
      </c>
    </row>
    <row r="62" spans="1:4" x14ac:dyDescent="0.3">
      <c r="A62" t="s">
        <v>45</v>
      </c>
    </row>
    <row r="63" spans="1:4" ht="15.6" x14ac:dyDescent="0.35">
      <c r="A63" s="39" t="s">
        <v>67</v>
      </c>
      <c r="B63" s="39" t="s">
        <v>66</v>
      </c>
      <c r="C63" s="39" t="s">
        <v>74</v>
      </c>
      <c r="D63" s="39" t="s">
        <v>75</v>
      </c>
    </row>
    <row r="64" spans="1:4" x14ac:dyDescent="0.3">
      <c r="A64" s="40" t="s">
        <v>68</v>
      </c>
      <c r="B64">
        <v>8</v>
      </c>
      <c r="C64">
        <f>4.005-1.345</f>
        <v>2.66</v>
      </c>
      <c r="D64" s="42">
        <f>B64/C64</f>
        <v>3.007518796992481</v>
      </c>
    </row>
    <row r="65" spans="1:4" x14ac:dyDescent="0.3">
      <c r="A65" s="40" t="s">
        <v>69</v>
      </c>
      <c r="B65">
        <v>2</v>
      </c>
      <c r="C65">
        <v>2</v>
      </c>
      <c r="D65" s="42">
        <f>B65/C65</f>
        <v>1</v>
      </c>
    </row>
    <row r="66" spans="1:4" x14ac:dyDescent="0.3">
      <c r="A66" s="40" t="s">
        <v>70</v>
      </c>
      <c r="B66">
        <v>3</v>
      </c>
      <c r="C66">
        <v>2</v>
      </c>
      <c r="D66" s="42">
        <f>B66/C66</f>
        <v>1.5</v>
      </c>
    </row>
    <row r="67" spans="1:4" x14ac:dyDescent="0.3">
      <c r="A67" s="39" t="s">
        <v>72</v>
      </c>
      <c r="B67" s="39">
        <v>2</v>
      </c>
      <c r="C67" s="39">
        <v>2.5</v>
      </c>
      <c r="D67" s="43">
        <f>B67/C67</f>
        <v>0.8</v>
      </c>
    </row>
    <row r="68" spans="1:4" x14ac:dyDescent="0.3">
      <c r="A68" t="s">
        <v>71</v>
      </c>
      <c r="B68">
        <f>SUM(B64:B67)</f>
        <v>15</v>
      </c>
    </row>
    <row r="71" spans="1:4" x14ac:dyDescent="0.3">
      <c r="A71" t="s">
        <v>34</v>
      </c>
    </row>
    <row r="72" spans="1:4" x14ac:dyDescent="0.3">
      <c r="A72" t="s">
        <v>76</v>
      </c>
    </row>
    <row r="74" spans="1:4" x14ac:dyDescent="0.3">
      <c r="A74" s="42">
        <v>1.4</v>
      </c>
    </row>
    <row r="75" spans="1:4" x14ac:dyDescent="0.3">
      <c r="A75" s="42">
        <v>1.5</v>
      </c>
    </row>
    <row r="76" spans="1:4" x14ac:dyDescent="0.3">
      <c r="A76" s="42">
        <v>1.52</v>
      </c>
    </row>
    <row r="77" spans="1:4" x14ac:dyDescent="0.3">
      <c r="A77" s="42">
        <v>1.65</v>
      </c>
    </row>
    <row r="78" spans="1:4" x14ac:dyDescent="0.3">
      <c r="A78" s="42">
        <v>1.78</v>
      </c>
    </row>
    <row r="79" spans="1:4" x14ac:dyDescent="0.3">
      <c r="A79" s="42">
        <v>2.2999999999999998</v>
      </c>
    </row>
    <row r="80" spans="1:4" x14ac:dyDescent="0.3">
      <c r="A80" s="42">
        <v>3.33</v>
      </c>
    </row>
    <row r="81" spans="1:4" x14ac:dyDescent="0.3">
      <c r="A81" s="38">
        <v>3.56</v>
      </c>
    </row>
    <row r="82" spans="1:4" x14ac:dyDescent="0.3">
      <c r="A82" s="42">
        <v>4.25</v>
      </c>
    </row>
    <row r="83" spans="1:4" x14ac:dyDescent="0.3">
      <c r="A83" s="42">
        <v>4.3</v>
      </c>
    </row>
    <row r="84" spans="1:4" x14ac:dyDescent="0.3">
      <c r="A84" s="42">
        <v>6.04</v>
      </c>
    </row>
    <row r="85" spans="1:4" x14ac:dyDescent="0.3">
      <c r="A85" s="42">
        <v>6.11</v>
      </c>
    </row>
    <row r="86" spans="1:4" x14ac:dyDescent="0.3">
      <c r="A86" s="42">
        <v>7.89</v>
      </c>
    </row>
    <row r="87" spans="1:4" x14ac:dyDescent="0.3">
      <c r="A87" s="42">
        <v>8.3000000000000007</v>
      </c>
    </row>
    <row r="88" spans="1:4" x14ac:dyDescent="0.3">
      <c r="A88" s="42">
        <v>10.5</v>
      </c>
    </row>
    <row r="90" spans="1:4" x14ac:dyDescent="0.3">
      <c r="A90" t="s">
        <v>77</v>
      </c>
    </row>
    <row r="92" spans="1:4" x14ac:dyDescent="0.3">
      <c r="A92" t="s">
        <v>45</v>
      </c>
    </row>
    <row r="93" spans="1:4" ht="15.6" x14ac:dyDescent="0.35">
      <c r="A93" s="39" t="s">
        <v>67</v>
      </c>
      <c r="B93" s="39" t="s">
        <v>66</v>
      </c>
      <c r="C93" s="39" t="s">
        <v>78</v>
      </c>
      <c r="D93" s="39" t="s">
        <v>79</v>
      </c>
    </row>
    <row r="94" spans="1:4" x14ac:dyDescent="0.3">
      <c r="A94" s="40" t="s">
        <v>68</v>
      </c>
      <c r="B94">
        <v>8</v>
      </c>
      <c r="C94" s="42">
        <f>B94/15</f>
        <v>0.53333333333333333</v>
      </c>
      <c r="D94" s="42">
        <f>C94</f>
        <v>0.53333333333333333</v>
      </c>
    </row>
    <row r="95" spans="1:4" x14ac:dyDescent="0.3">
      <c r="A95" s="40" t="s">
        <v>69</v>
      </c>
      <c r="B95">
        <v>2</v>
      </c>
      <c r="C95" s="42">
        <f>B95/15</f>
        <v>0.13333333333333333</v>
      </c>
      <c r="D95" s="42">
        <f>D94+C95</f>
        <v>0.66666666666666663</v>
      </c>
    </row>
    <row r="96" spans="1:4" x14ac:dyDescent="0.3">
      <c r="A96" s="40" t="s">
        <v>70</v>
      </c>
      <c r="B96">
        <v>3</v>
      </c>
      <c r="C96" s="42">
        <f>B96/15</f>
        <v>0.2</v>
      </c>
      <c r="D96" s="42">
        <f>D95+C96</f>
        <v>0.8666666666666667</v>
      </c>
    </row>
    <row r="97" spans="1:4" x14ac:dyDescent="0.3">
      <c r="A97" s="39" t="s">
        <v>72</v>
      </c>
      <c r="B97" s="39">
        <v>2</v>
      </c>
      <c r="C97" s="43">
        <f>B97/15</f>
        <v>0.13333333333333333</v>
      </c>
      <c r="D97" s="43">
        <f>D96+C97</f>
        <v>1</v>
      </c>
    </row>
    <row r="98" spans="1:4" x14ac:dyDescent="0.3">
      <c r="A98" t="s">
        <v>71</v>
      </c>
      <c r="B98">
        <f>SUM(B94:B97)</f>
        <v>15</v>
      </c>
      <c r="C98" s="42">
        <f>SUM(C94:C97)</f>
        <v>1</v>
      </c>
    </row>
    <row r="100" spans="1:4" x14ac:dyDescent="0.3">
      <c r="A100" t="s">
        <v>80</v>
      </c>
    </row>
    <row r="101" spans="1:4" x14ac:dyDescent="0.3">
      <c r="A101" t="s">
        <v>81</v>
      </c>
    </row>
    <row r="103" spans="1:4" x14ac:dyDescent="0.3">
      <c r="A103" t="s">
        <v>82</v>
      </c>
      <c r="B103" s="42">
        <f>1.345+0.5/0.53*(4.005-1.345)</f>
        <v>3.8544339622641504</v>
      </c>
    </row>
    <row r="105" spans="1:4" x14ac:dyDescent="0.3">
      <c r="A105" t="s">
        <v>83</v>
      </c>
    </row>
    <row r="106" spans="1:4" x14ac:dyDescent="0.3">
      <c r="A106" t="s">
        <v>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5"/>
  <sheetViews>
    <sheetView tabSelected="1" workbookViewId="0">
      <selection sqref="A1:XFD1048576"/>
    </sheetView>
  </sheetViews>
  <sheetFormatPr defaultRowHeight="14.4" x14ac:dyDescent="0.3"/>
  <cols>
    <col min="1" max="1" width="12.6640625" customWidth="1"/>
    <col min="2" max="2" width="22.6640625" customWidth="1"/>
    <col min="3" max="3" width="16.88671875" customWidth="1"/>
    <col min="4" max="4" width="15" customWidth="1"/>
    <col min="5" max="5" width="14.109375" customWidth="1"/>
    <col min="14" max="37" width="9.109375" style="2" customWidth="1"/>
    <col min="257" max="257" width="12.6640625" customWidth="1"/>
    <col min="258" max="258" width="22.6640625" customWidth="1"/>
    <col min="259" max="259" width="16.88671875" customWidth="1"/>
    <col min="260" max="260" width="15" customWidth="1"/>
    <col min="261" max="261" width="14.109375" customWidth="1"/>
    <col min="270" max="293" width="9.109375" customWidth="1"/>
    <col min="513" max="513" width="12.6640625" customWidth="1"/>
    <col min="514" max="514" width="22.6640625" customWidth="1"/>
    <col min="515" max="515" width="16.88671875" customWidth="1"/>
    <col min="516" max="516" width="15" customWidth="1"/>
    <col min="517" max="517" width="14.109375" customWidth="1"/>
    <col min="526" max="549" width="9.109375" customWidth="1"/>
    <col min="769" max="769" width="12.6640625" customWidth="1"/>
    <col min="770" max="770" width="22.6640625" customWidth="1"/>
    <col min="771" max="771" width="16.88671875" customWidth="1"/>
    <col min="772" max="772" width="15" customWidth="1"/>
    <col min="773" max="773" width="14.109375" customWidth="1"/>
    <col min="782" max="805" width="9.109375" customWidth="1"/>
    <col min="1025" max="1025" width="12.6640625" customWidth="1"/>
    <col min="1026" max="1026" width="22.6640625" customWidth="1"/>
    <col min="1027" max="1027" width="16.88671875" customWidth="1"/>
    <col min="1028" max="1028" width="15" customWidth="1"/>
    <col min="1029" max="1029" width="14.109375" customWidth="1"/>
    <col min="1038" max="1061" width="9.109375" customWidth="1"/>
    <col min="1281" max="1281" width="12.6640625" customWidth="1"/>
    <col min="1282" max="1282" width="22.6640625" customWidth="1"/>
    <col min="1283" max="1283" width="16.88671875" customWidth="1"/>
    <col min="1284" max="1284" width="15" customWidth="1"/>
    <col min="1285" max="1285" width="14.109375" customWidth="1"/>
    <col min="1294" max="1317" width="9.109375" customWidth="1"/>
    <col min="1537" max="1537" width="12.6640625" customWidth="1"/>
    <col min="1538" max="1538" width="22.6640625" customWidth="1"/>
    <col min="1539" max="1539" width="16.88671875" customWidth="1"/>
    <col min="1540" max="1540" width="15" customWidth="1"/>
    <col min="1541" max="1541" width="14.109375" customWidth="1"/>
    <col min="1550" max="1573" width="9.109375" customWidth="1"/>
    <col min="1793" max="1793" width="12.6640625" customWidth="1"/>
    <col min="1794" max="1794" width="22.6640625" customWidth="1"/>
    <col min="1795" max="1795" width="16.88671875" customWidth="1"/>
    <col min="1796" max="1796" width="15" customWidth="1"/>
    <col min="1797" max="1797" width="14.109375" customWidth="1"/>
    <col min="1806" max="1829" width="9.109375" customWidth="1"/>
    <col min="2049" max="2049" width="12.6640625" customWidth="1"/>
    <col min="2050" max="2050" width="22.6640625" customWidth="1"/>
    <col min="2051" max="2051" width="16.88671875" customWidth="1"/>
    <col min="2052" max="2052" width="15" customWidth="1"/>
    <col min="2053" max="2053" width="14.109375" customWidth="1"/>
    <col min="2062" max="2085" width="9.109375" customWidth="1"/>
    <col min="2305" max="2305" width="12.6640625" customWidth="1"/>
    <col min="2306" max="2306" width="22.6640625" customWidth="1"/>
    <col min="2307" max="2307" width="16.88671875" customWidth="1"/>
    <col min="2308" max="2308" width="15" customWidth="1"/>
    <col min="2309" max="2309" width="14.109375" customWidth="1"/>
    <col min="2318" max="2341" width="9.109375" customWidth="1"/>
    <col min="2561" max="2561" width="12.6640625" customWidth="1"/>
    <col min="2562" max="2562" width="22.6640625" customWidth="1"/>
    <col min="2563" max="2563" width="16.88671875" customWidth="1"/>
    <col min="2564" max="2564" width="15" customWidth="1"/>
    <col min="2565" max="2565" width="14.109375" customWidth="1"/>
    <col min="2574" max="2597" width="9.109375" customWidth="1"/>
    <col min="2817" max="2817" width="12.6640625" customWidth="1"/>
    <col min="2818" max="2818" width="22.6640625" customWidth="1"/>
    <col min="2819" max="2819" width="16.88671875" customWidth="1"/>
    <col min="2820" max="2820" width="15" customWidth="1"/>
    <col min="2821" max="2821" width="14.109375" customWidth="1"/>
    <col min="2830" max="2853" width="9.109375" customWidth="1"/>
    <col min="3073" max="3073" width="12.6640625" customWidth="1"/>
    <col min="3074" max="3074" width="22.6640625" customWidth="1"/>
    <col min="3075" max="3075" width="16.88671875" customWidth="1"/>
    <col min="3076" max="3076" width="15" customWidth="1"/>
    <col min="3077" max="3077" width="14.109375" customWidth="1"/>
    <col min="3086" max="3109" width="9.109375" customWidth="1"/>
    <col min="3329" max="3329" width="12.6640625" customWidth="1"/>
    <col min="3330" max="3330" width="22.6640625" customWidth="1"/>
    <col min="3331" max="3331" width="16.88671875" customWidth="1"/>
    <col min="3332" max="3332" width="15" customWidth="1"/>
    <col min="3333" max="3333" width="14.109375" customWidth="1"/>
    <col min="3342" max="3365" width="9.109375" customWidth="1"/>
    <col min="3585" max="3585" width="12.6640625" customWidth="1"/>
    <col min="3586" max="3586" width="22.6640625" customWidth="1"/>
    <col min="3587" max="3587" width="16.88671875" customWidth="1"/>
    <col min="3588" max="3588" width="15" customWidth="1"/>
    <col min="3589" max="3589" width="14.109375" customWidth="1"/>
    <col min="3598" max="3621" width="9.109375" customWidth="1"/>
    <col min="3841" max="3841" width="12.6640625" customWidth="1"/>
    <col min="3842" max="3842" width="22.6640625" customWidth="1"/>
    <col min="3843" max="3843" width="16.88671875" customWidth="1"/>
    <col min="3844" max="3844" width="15" customWidth="1"/>
    <col min="3845" max="3845" width="14.109375" customWidth="1"/>
    <col min="3854" max="3877" width="9.109375" customWidth="1"/>
    <col min="4097" max="4097" width="12.6640625" customWidth="1"/>
    <col min="4098" max="4098" width="22.6640625" customWidth="1"/>
    <col min="4099" max="4099" width="16.88671875" customWidth="1"/>
    <col min="4100" max="4100" width="15" customWidth="1"/>
    <col min="4101" max="4101" width="14.109375" customWidth="1"/>
    <col min="4110" max="4133" width="9.109375" customWidth="1"/>
    <col min="4353" max="4353" width="12.6640625" customWidth="1"/>
    <col min="4354" max="4354" width="22.6640625" customWidth="1"/>
    <col min="4355" max="4355" width="16.88671875" customWidth="1"/>
    <col min="4356" max="4356" width="15" customWidth="1"/>
    <col min="4357" max="4357" width="14.109375" customWidth="1"/>
    <col min="4366" max="4389" width="9.109375" customWidth="1"/>
    <col min="4609" max="4609" width="12.6640625" customWidth="1"/>
    <col min="4610" max="4610" width="22.6640625" customWidth="1"/>
    <col min="4611" max="4611" width="16.88671875" customWidth="1"/>
    <col min="4612" max="4612" width="15" customWidth="1"/>
    <col min="4613" max="4613" width="14.109375" customWidth="1"/>
    <col min="4622" max="4645" width="9.109375" customWidth="1"/>
    <col min="4865" max="4865" width="12.6640625" customWidth="1"/>
    <col min="4866" max="4866" width="22.6640625" customWidth="1"/>
    <col min="4867" max="4867" width="16.88671875" customWidth="1"/>
    <col min="4868" max="4868" width="15" customWidth="1"/>
    <col min="4869" max="4869" width="14.109375" customWidth="1"/>
    <col min="4878" max="4901" width="9.109375" customWidth="1"/>
    <col min="5121" max="5121" width="12.6640625" customWidth="1"/>
    <col min="5122" max="5122" width="22.6640625" customWidth="1"/>
    <col min="5123" max="5123" width="16.88671875" customWidth="1"/>
    <col min="5124" max="5124" width="15" customWidth="1"/>
    <col min="5125" max="5125" width="14.109375" customWidth="1"/>
    <col min="5134" max="5157" width="9.109375" customWidth="1"/>
    <col min="5377" max="5377" width="12.6640625" customWidth="1"/>
    <col min="5378" max="5378" width="22.6640625" customWidth="1"/>
    <col min="5379" max="5379" width="16.88671875" customWidth="1"/>
    <col min="5380" max="5380" width="15" customWidth="1"/>
    <col min="5381" max="5381" width="14.109375" customWidth="1"/>
    <col min="5390" max="5413" width="9.109375" customWidth="1"/>
    <col min="5633" max="5633" width="12.6640625" customWidth="1"/>
    <col min="5634" max="5634" width="22.6640625" customWidth="1"/>
    <col min="5635" max="5635" width="16.88671875" customWidth="1"/>
    <col min="5636" max="5636" width="15" customWidth="1"/>
    <col min="5637" max="5637" width="14.109375" customWidth="1"/>
    <col min="5646" max="5669" width="9.109375" customWidth="1"/>
    <col min="5889" max="5889" width="12.6640625" customWidth="1"/>
    <col min="5890" max="5890" width="22.6640625" customWidth="1"/>
    <col min="5891" max="5891" width="16.88671875" customWidth="1"/>
    <col min="5892" max="5892" width="15" customWidth="1"/>
    <col min="5893" max="5893" width="14.109375" customWidth="1"/>
    <col min="5902" max="5925" width="9.109375" customWidth="1"/>
    <col min="6145" max="6145" width="12.6640625" customWidth="1"/>
    <col min="6146" max="6146" width="22.6640625" customWidth="1"/>
    <col min="6147" max="6147" width="16.88671875" customWidth="1"/>
    <col min="6148" max="6148" width="15" customWidth="1"/>
    <col min="6149" max="6149" width="14.109375" customWidth="1"/>
    <col min="6158" max="6181" width="9.109375" customWidth="1"/>
    <col min="6401" max="6401" width="12.6640625" customWidth="1"/>
    <col min="6402" max="6402" width="22.6640625" customWidth="1"/>
    <col min="6403" max="6403" width="16.88671875" customWidth="1"/>
    <col min="6404" max="6404" width="15" customWidth="1"/>
    <col min="6405" max="6405" width="14.109375" customWidth="1"/>
    <col min="6414" max="6437" width="9.109375" customWidth="1"/>
    <col min="6657" max="6657" width="12.6640625" customWidth="1"/>
    <col min="6658" max="6658" width="22.6640625" customWidth="1"/>
    <col min="6659" max="6659" width="16.88671875" customWidth="1"/>
    <col min="6660" max="6660" width="15" customWidth="1"/>
    <col min="6661" max="6661" width="14.109375" customWidth="1"/>
    <col min="6670" max="6693" width="9.109375" customWidth="1"/>
    <col min="6913" max="6913" width="12.6640625" customWidth="1"/>
    <col min="6914" max="6914" width="22.6640625" customWidth="1"/>
    <col min="6915" max="6915" width="16.88671875" customWidth="1"/>
    <col min="6916" max="6916" width="15" customWidth="1"/>
    <col min="6917" max="6917" width="14.109375" customWidth="1"/>
    <col min="6926" max="6949" width="9.109375" customWidth="1"/>
    <col min="7169" max="7169" width="12.6640625" customWidth="1"/>
    <col min="7170" max="7170" width="22.6640625" customWidth="1"/>
    <col min="7171" max="7171" width="16.88671875" customWidth="1"/>
    <col min="7172" max="7172" width="15" customWidth="1"/>
    <col min="7173" max="7173" width="14.109375" customWidth="1"/>
    <col min="7182" max="7205" width="9.109375" customWidth="1"/>
    <col min="7425" max="7425" width="12.6640625" customWidth="1"/>
    <col min="7426" max="7426" width="22.6640625" customWidth="1"/>
    <col min="7427" max="7427" width="16.88671875" customWidth="1"/>
    <col min="7428" max="7428" width="15" customWidth="1"/>
    <col min="7429" max="7429" width="14.109375" customWidth="1"/>
    <col min="7438" max="7461" width="9.109375" customWidth="1"/>
    <col min="7681" max="7681" width="12.6640625" customWidth="1"/>
    <col min="7682" max="7682" width="22.6640625" customWidth="1"/>
    <col min="7683" max="7683" width="16.88671875" customWidth="1"/>
    <col min="7684" max="7684" width="15" customWidth="1"/>
    <col min="7685" max="7685" width="14.109375" customWidth="1"/>
    <col min="7694" max="7717" width="9.109375" customWidth="1"/>
    <col min="7937" max="7937" width="12.6640625" customWidth="1"/>
    <col min="7938" max="7938" width="22.6640625" customWidth="1"/>
    <col min="7939" max="7939" width="16.88671875" customWidth="1"/>
    <col min="7940" max="7940" width="15" customWidth="1"/>
    <col min="7941" max="7941" width="14.109375" customWidth="1"/>
    <col min="7950" max="7973" width="9.109375" customWidth="1"/>
    <col min="8193" max="8193" width="12.6640625" customWidth="1"/>
    <col min="8194" max="8194" width="22.6640625" customWidth="1"/>
    <col min="8195" max="8195" width="16.88671875" customWidth="1"/>
    <col min="8196" max="8196" width="15" customWidth="1"/>
    <col min="8197" max="8197" width="14.109375" customWidth="1"/>
    <col min="8206" max="8229" width="9.109375" customWidth="1"/>
    <col min="8449" max="8449" width="12.6640625" customWidth="1"/>
    <col min="8450" max="8450" width="22.6640625" customWidth="1"/>
    <col min="8451" max="8451" width="16.88671875" customWidth="1"/>
    <col min="8452" max="8452" width="15" customWidth="1"/>
    <col min="8453" max="8453" width="14.109375" customWidth="1"/>
    <col min="8462" max="8485" width="9.109375" customWidth="1"/>
    <col min="8705" max="8705" width="12.6640625" customWidth="1"/>
    <col min="8706" max="8706" width="22.6640625" customWidth="1"/>
    <col min="8707" max="8707" width="16.88671875" customWidth="1"/>
    <col min="8708" max="8708" width="15" customWidth="1"/>
    <col min="8709" max="8709" width="14.109375" customWidth="1"/>
    <col min="8718" max="8741" width="9.109375" customWidth="1"/>
    <col min="8961" max="8961" width="12.6640625" customWidth="1"/>
    <col min="8962" max="8962" width="22.6640625" customWidth="1"/>
    <col min="8963" max="8963" width="16.88671875" customWidth="1"/>
    <col min="8964" max="8964" width="15" customWidth="1"/>
    <col min="8965" max="8965" width="14.109375" customWidth="1"/>
    <col min="8974" max="8997" width="9.109375" customWidth="1"/>
    <col min="9217" max="9217" width="12.6640625" customWidth="1"/>
    <col min="9218" max="9218" width="22.6640625" customWidth="1"/>
    <col min="9219" max="9219" width="16.88671875" customWidth="1"/>
    <col min="9220" max="9220" width="15" customWidth="1"/>
    <col min="9221" max="9221" width="14.109375" customWidth="1"/>
    <col min="9230" max="9253" width="9.109375" customWidth="1"/>
    <col min="9473" max="9473" width="12.6640625" customWidth="1"/>
    <col min="9474" max="9474" width="22.6640625" customWidth="1"/>
    <col min="9475" max="9475" width="16.88671875" customWidth="1"/>
    <col min="9476" max="9476" width="15" customWidth="1"/>
    <col min="9477" max="9477" width="14.109375" customWidth="1"/>
    <col min="9486" max="9509" width="9.109375" customWidth="1"/>
    <col min="9729" max="9729" width="12.6640625" customWidth="1"/>
    <col min="9730" max="9730" width="22.6640625" customWidth="1"/>
    <col min="9731" max="9731" width="16.88671875" customWidth="1"/>
    <col min="9732" max="9732" width="15" customWidth="1"/>
    <col min="9733" max="9733" width="14.109375" customWidth="1"/>
    <col min="9742" max="9765" width="9.109375" customWidth="1"/>
    <col min="9985" max="9985" width="12.6640625" customWidth="1"/>
    <col min="9986" max="9986" width="22.6640625" customWidth="1"/>
    <col min="9987" max="9987" width="16.88671875" customWidth="1"/>
    <col min="9988" max="9988" width="15" customWidth="1"/>
    <col min="9989" max="9989" width="14.109375" customWidth="1"/>
    <col min="9998" max="10021" width="9.109375" customWidth="1"/>
    <col min="10241" max="10241" width="12.6640625" customWidth="1"/>
    <col min="10242" max="10242" width="22.6640625" customWidth="1"/>
    <col min="10243" max="10243" width="16.88671875" customWidth="1"/>
    <col min="10244" max="10244" width="15" customWidth="1"/>
    <col min="10245" max="10245" width="14.109375" customWidth="1"/>
    <col min="10254" max="10277" width="9.109375" customWidth="1"/>
    <col min="10497" max="10497" width="12.6640625" customWidth="1"/>
    <col min="10498" max="10498" width="22.6640625" customWidth="1"/>
    <col min="10499" max="10499" width="16.88671875" customWidth="1"/>
    <col min="10500" max="10500" width="15" customWidth="1"/>
    <col min="10501" max="10501" width="14.109375" customWidth="1"/>
    <col min="10510" max="10533" width="9.109375" customWidth="1"/>
    <col min="10753" max="10753" width="12.6640625" customWidth="1"/>
    <col min="10754" max="10754" width="22.6640625" customWidth="1"/>
    <col min="10755" max="10755" width="16.88671875" customWidth="1"/>
    <col min="10756" max="10756" width="15" customWidth="1"/>
    <col min="10757" max="10757" width="14.109375" customWidth="1"/>
    <col min="10766" max="10789" width="9.109375" customWidth="1"/>
    <col min="11009" max="11009" width="12.6640625" customWidth="1"/>
    <col min="11010" max="11010" width="22.6640625" customWidth="1"/>
    <col min="11011" max="11011" width="16.88671875" customWidth="1"/>
    <col min="11012" max="11012" width="15" customWidth="1"/>
    <col min="11013" max="11013" width="14.109375" customWidth="1"/>
    <col min="11022" max="11045" width="9.109375" customWidth="1"/>
    <col min="11265" max="11265" width="12.6640625" customWidth="1"/>
    <col min="11266" max="11266" width="22.6640625" customWidth="1"/>
    <col min="11267" max="11267" width="16.88671875" customWidth="1"/>
    <col min="11268" max="11268" width="15" customWidth="1"/>
    <col min="11269" max="11269" width="14.109375" customWidth="1"/>
    <col min="11278" max="11301" width="9.109375" customWidth="1"/>
    <col min="11521" max="11521" width="12.6640625" customWidth="1"/>
    <col min="11522" max="11522" width="22.6640625" customWidth="1"/>
    <col min="11523" max="11523" width="16.88671875" customWidth="1"/>
    <col min="11524" max="11524" width="15" customWidth="1"/>
    <col min="11525" max="11525" width="14.109375" customWidth="1"/>
    <col min="11534" max="11557" width="9.109375" customWidth="1"/>
    <col min="11777" max="11777" width="12.6640625" customWidth="1"/>
    <col min="11778" max="11778" width="22.6640625" customWidth="1"/>
    <col min="11779" max="11779" width="16.88671875" customWidth="1"/>
    <col min="11780" max="11780" width="15" customWidth="1"/>
    <col min="11781" max="11781" width="14.109375" customWidth="1"/>
    <col min="11790" max="11813" width="9.109375" customWidth="1"/>
    <col min="12033" max="12033" width="12.6640625" customWidth="1"/>
    <col min="12034" max="12034" width="22.6640625" customWidth="1"/>
    <col min="12035" max="12035" width="16.88671875" customWidth="1"/>
    <col min="12036" max="12036" width="15" customWidth="1"/>
    <col min="12037" max="12037" width="14.109375" customWidth="1"/>
    <col min="12046" max="12069" width="9.109375" customWidth="1"/>
    <col min="12289" max="12289" width="12.6640625" customWidth="1"/>
    <col min="12290" max="12290" width="22.6640625" customWidth="1"/>
    <col min="12291" max="12291" width="16.88671875" customWidth="1"/>
    <col min="12292" max="12292" width="15" customWidth="1"/>
    <col min="12293" max="12293" width="14.109375" customWidth="1"/>
    <col min="12302" max="12325" width="9.109375" customWidth="1"/>
    <col min="12545" max="12545" width="12.6640625" customWidth="1"/>
    <col min="12546" max="12546" width="22.6640625" customWidth="1"/>
    <col min="12547" max="12547" width="16.88671875" customWidth="1"/>
    <col min="12548" max="12548" width="15" customWidth="1"/>
    <col min="12549" max="12549" width="14.109375" customWidth="1"/>
    <col min="12558" max="12581" width="9.109375" customWidth="1"/>
    <col min="12801" max="12801" width="12.6640625" customWidth="1"/>
    <col min="12802" max="12802" width="22.6640625" customWidth="1"/>
    <col min="12803" max="12803" width="16.88671875" customWidth="1"/>
    <col min="12804" max="12804" width="15" customWidth="1"/>
    <col min="12805" max="12805" width="14.109375" customWidth="1"/>
    <col min="12814" max="12837" width="9.109375" customWidth="1"/>
    <col min="13057" max="13057" width="12.6640625" customWidth="1"/>
    <col min="13058" max="13058" width="22.6640625" customWidth="1"/>
    <col min="13059" max="13059" width="16.88671875" customWidth="1"/>
    <col min="13060" max="13060" width="15" customWidth="1"/>
    <col min="13061" max="13061" width="14.109375" customWidth="1"/>
    <col min="13070" max="13093" width="9.109375" customWidth="1"/>
    <col min="13313" max="13313" width="12.6640625" customWidth="1"/>
    <col min="13314" max="13314" width="22.6640625" customWidth="1"/>
    <col min="13315" max="13315" width="16.88671875" customWidth="1"/>
    <col min="13316" max="13316" width="15" customWidth="1"/>
    <col min="13317" max="13317" width="14.109375" customWidth="1"/>
    <col min="13326" max="13349" width="9.109375" customWidth="1"/>
    <col min="13569" max="13569" width="12.6640625" customWidth="1"/>
    <col min="13570" max="13570" width="22.6640625" customWidth="1"/>
    <col min="13571" max="13571" width="16.88671875" customWidth="1"/>
    <col min="13572" max="13572" width="15" customWidth="1"/>
    <col min="13573" max="13573" width="14.109375" customWidth="1"/>
    <col min="13582" max="13605" width="9.109375" customWidth="1"/>
    <col min="13825" max="13825" width="12.6640625" customWidth="1"/>
    <col min="13826" max="13826" width="22.6640625" customWidth="1"/>
    <col min="13827" max="13827" width="16.88671875" customWidth="1"/>
    <col min="13828" max="13828" width="15" customWidth="1"/>
    <col min="13829" max="13829" width="14.109375" customWidth="1"/>
    <col min="13838" max="13861" width="9.109375" customWidth="1"/>
    <col min="14081" max="14081" width="12.6640625" customWidth="1"/>
    <col min="14082" max="14082" width="22.6640625" customWidth="1"/>
    <col min="14083" max="14083" width="16.88671875" customWidth="1"/>
    <col min="14084" max="14084" width="15" customWidth="1"/>
    <col min="14085" max="14085" width="14.109375" customWidth="1"/>
    <col min="14094" max="14117" width="9.109375" customWidth="1"/>
    <col min="14337" max="14337" width="12.6640625" customWidth="1"/>
    <col min="14338" max="14338" width="22.6640625" customWidth="1"/>
    <col min="14339" max="14339" width="16.88671875" customWidth="1"/>
    <col min="14340" max="14340" width="15" customWidth="1"/>
    <col min="14341" max="14341" width="14.109375" customWidth="1"/>
    <col min="14350" max="14373" width="9.109375" customWidth="1"/>
    <col min="14593" max="14593" width="12.6640625" customWidth="1"/>
    <col min="14594" max="14594" width="22.6640625" customWidth="1"/>
    <col min="14595" max="14595" width="16.88671875" customWidth="1"/>
    <col min="14596" max="14596" width="15" customWidth="1"/>
    <col min="14597" max="14597" width="14.109375" customWidth="1"/>
    <col min="14606" max="14629" width="9.109375" customWidth="1"/>
    <col min="14849" max="14849" width="12.6640625" customWidth="1"/>
    <col min="14850" max="14850" width="22.6640625" customWidth="1"/>
    <col min="14851" max="14851" width="16.88671875" customWidth="1"/>
    <col min="14852" max="14852" width="15" customWidth="1"/>
    <col min="14853" max="14853" width="14.109375" customWidth="1"/>
    <col min="14862" max="14885" width="9.109375" customWidth="1"/>
    <col min="15105" max="15105" width="12.6640625" customWidth="1"/>
    <col min="15106" max="15106" width="22.6640625" customWidth="1"/>
    <col min="15107" max="15107" width="16.88671875" customWidth="1"/>
    <col min="15108" max="15108" width="15" customWidth="1"/>
    <col min="15109" max="15109" width="14.109375" customWidth="1"/>
    <col min="15118" max="15141" width="9.109375" customWidth="1"/>
    <col min="15361" max="15361" width="12.6640625" customWidth="1"/>
    <col min="15362" max="15362" width="22.6640625" customWidth="1"/>
    <col min="15363" max="15363" width="16.88671875" customWidth="1"/>
    <col min="15364" max="15364" width="15" customWidth="1"/>
    <col min="15365" max="15365" width="14.109375" customWidth="1"/>
    <col min="15374" max="15397" width="9.109375" customWidth="1"/>
    <col min="15617" max="15617" width="12.6640625" customWidth="1"/>
    <col min="15618" max="15618" width="22.6640625" customWidth="1"/>
    <col min="15619" max="15619" width="16.88671875" customWidth="1"/>
    <col min="15620" max="15620" width="15" customWidth="1"/>
    <col min="15621" max="15621" width="14.109375" customWidth="1"/>
    <col min="15630" max="15653" width="9.109375" customWidth="1"/>
    <col min="15873" max="15873" width="12.6640625" customWidth="1"/>
    <col min="15874" max="15874" width="22.6640625" customWidth="1"/>
    <col min="15875" max="15875" width="16.88671875" customWidth="1"/>
    <col min="15876" max="15876" width="15" customWidth="1"/>
    <col min="15877" max="15877" width="14.109375" customWidth="1"/>
    <col min="15886" max="15909" width="9.109375" customWidth="1"/>
    <col min="16129" max="16129" width="12.6640625" customWidth="1"/>
    <col min="16130" max="16130" width="22.6640625" customWidth="1"/>
    <col min="16131" max="16131" width="16.88671875" customWidth="1"/>
    <col min="16132" max="16132" width="15" customWidth="1"/>
    <col min="16133" max="16133" width="14.109375" customWidth="1"/>
    <col min="16142" max="16165" width="9.109375" customWidth="1"/>
  </cols>
  <sheetData>
    <row r="1" spans="1:16" x14ac:dyDescent="0.3">
      <c r="A1" s="17" t="s">
        <v>85</v>
      </c>
      <c r="B1" s="17"/>
    </row>
    <row r="2" spans="1:16" x14ac:dyDescent="0.3">
      <c r="A2" s="17" t="s">
        <v>86</v>
      </c>
      <c r="B2" s="17"/>
    </row>
    <row r="3" spans="1:16" x14ac:dyDescent="0.3">
      <c r="A3" s="17" t="s">
        <v>87</v>
      </c>
      <c r="B3" s="17"/>
      <c r="O3" s="30"/>
      <c r="P3" s="30"/>
    </row>
    <row r="5" spans="1:16" ht="27" x14ac:dyDescent="0.3">
      <c r="A5" s="37" t="s">
        <v>88</v>
      </c>
      <c r="B5" s="37" t="s">
        <v>89</v>
      </c>
      <c r="C5" s="37" t="s">
        <v>90</v>
      </c>
      <c r="D5" s="44" t="s">
        <v>91</v>
      </c>
      <c r="E5" s="44" t="s">
        <v>92</v>
      </c>
    </row>
    <row r="6" spans="1:16" x14ac:dyDescent="0.3">
      <c r="A6" s="17" t="s">
        <v>93</v>
      </c>
      <c r="B6" s="17">
        <v>7</v>
      </c>
      <c r="C6" s="17">
        <v>13</v>
      </c>
      <c r="D6" s="27">
        <f>B6/SUM(B6:B9)</f>
        <v>0.35</v>
      </c>
      <c r="E6" s="27">
        <f>C6/SUM(C6:C9)</f>
        <v>0.5</v>
      </c>
    </row>
    <row r="7" spans="1:16" x14ac:dyDescent="0.3">
      <c r="A7" s="17" t="s">
        <v>94</v>
      </c>
      <c r="B7" s="17">
        <v>8</v>
      </c>
      <c r="C7" s="17">
        <v>9</v>
      </c>
      <c r="D7" s="27">
        <f t="shared" ref="D7:E9" si="0">D6+B7/SUM(B$6:B$9)</f>
        <v>0.75</v>
      </c>
      <c r="E7" s="45">
        <f t="shared" si="0"/>
        <v>0.84615384615384615</v>
      </c>
    </row>
    <row r="8" spans="1:16" x14ac:dyDescent="0.3">
      <c r="A8" s="17" t="s">
        <v>95</v>
      </c>
      <c r="B8" s="17">
        <v>4</v>
      </c>
      <c r="C8" s="17">
        <v>3</v>
      </c>
      <c r="D8" s="27">
        <f t="shared" si="0"/>
        <v>0.95</v>
      </c>
      <c r="E8" s="45">
        <f t="shared" si="0"/>
        <v>0.96153846153846156</v>
      </c>
    </row>
    <row r="9" spans="1:16" x14ac:dyDescent="0.3">
      <c r="A9" s="17" t="s">
        <v>96</v>
      </c>
      <c r="B9" s="17">
        <v>1</v>
      </c>
      <c r="C9" s="17">
        <v>1</v>
      </c>
      <c r="D9" s="27">
        <f t="shared" si="0"/>
        <v>1</v>
      </c>
      <c r="E9" s="45">
        <f t="shared" si="0"/>
        <v>1</v>
      </c>
    </row>
    <row r="10" spans="1:16" x14ac:dyDescent="0.3">
      <c r="A10" s="17"/>
      <c r="B10" s="17"/>
      <c r="C10" s="38"/>
      <c r="D10" s="17"/>
      <c r="E10" s="17"/>
    </row>
    <row r="11" spans="1:16" x14ac:dyDescent="0.3">
      <c r="A11" s="17" t="s">
        <v>97</v>
      </c>
      <c r="B11" s="17"/>
      <c r="C11" s="17"/>
      <c r="D11" s="17"/>
      <c r="E11" s="17"/>
    </row>
    <row r="12" spans="1:16" x14ac:dyDescent="0.3">
      <c r="A12" s="17" t="s">
        <v>98</v>
      </c>
      <c r="B12" s="17"/>
      <c r="C12" s="17"/>
      <c r="D12" s="17"/>
      <c r="E12" s="17"/>
    </row>
    <row r="13" spans="1:16" x14ac:dyDescent="0.3">
      <c r="A13" s="46" t="s">
        <v>99</v>
      </c>
      <c r="B13" s="17"/>
      <c r="C13" s="17"/>
      <c r="D13" s="17"/>
      <c r="E13" s="17"/>
    </row>
    <row r="14" spans="1:16" x14ac:dyDescent="0.3">
      <c r="A14" s="17" t="s">
        <v>100</v>
      </c>
      <c r="B14" s="17"/>
      <c r="C14" s="17"/>
      <c r="D14" s="17"/>
      <c r="E14" s="17"/>
    </row>
    <row r="15" spans="1:16" x14ac:dyDescent="0.3">
      <c r="A15" s="17" t="s">
        <v>101</v>
      </c>
      <c r="B15" s="17"/>
      <c r="C15" s="17"/>
      <c r="D15" s="17"/>
      <c r="E15" s="17"/>
    </row>
    <row r="16" spans="1:16" x14ac:dyDescent="0.3">
      <c r="A16" s="17" t="s">
        <v>102</v>
      </c>
    </row>
    <row r="18" spans="1:4" s="2" customFormat="1" x14ac:dyDescent="0.3">
      <c r="A18" s="12"/>
    </row>
    <row r="19" spans="1:4" s="2" customFormat="1" x14ac:dyDescent="0.3">
      <c r="A19" s="12" t="s">
        <v>27</v>
      </c>
    </row>
    <row r="20" spans="1:4" s="2" customFormat="1" x14ac:dyDescent="0.3">
      <c r="A20" s="2" t="s">
        <v>103</v>
      </c>
    </row>
    <row r="21" spans="1:4" s="2" customFormat="1" x14ac:dyDescent="0.3">
      <c r="A21" s="11" t="s">
        <v>104</v>
      </c>
      <c r="B21" s="2">
        <f>(1/(5-2)*4+1)/20*100</f>
        <v>11.666666666666666</v>
      </c>
      <c r="D21" s="47"/>
    </row>
    <row r="22" spans="1:4" s="2" customFormat="1" x14ac:dyDescent="0.3">
      <c r="A22" s="11"/>
      <c r="D22" s="47"/>
    </row>
    <row r="23" spans="1:4" s="2" customFormat="1" x14ac:dyDescent="0.3">
      <c r="A23" s="11" t="s">
        <v>32</v>
      </c>
      <c r="D23" s="47"/>
    </row>
    <row r="24" spans="1:4" s="2" customFormat="1" x14ac:dyDescent="0.3">
      <c r="A24" s="11" t="s">
        <v>104</v>
      </c>
      <c r="B24" s="2">
        <f>((5-3)/(5-2)*4+(7-5)/(10-5)*1)/20*100</f>
        <v>15.333333333333332</v>
      </c>
    </row>
    <row r="25" spans="1:4" s="2" customFormat="1" x14ac:dyDescent="0.3"/>
    <row r="26" spans="1:4" s="2" customFormat="1" x14ac:dyDescent="0.3">
      <c r="A26" s="11" t="s">
        <v>34</v>
      </c>
    </row>
    <row r="27" spans="1:4" s="2" customFormat="1" x14ac:dyDescent="0.3">
      <c r="A27" s="11" t="s">
        <v>105</v>
      </c>
      <c r="B27" s="2">
        <f>1+(0.4-D6)/(D7-D6)*(2-1)</f>
        <v>1.125</v>
      </c>
    </row>
    <row r="28" spans="1:4" s="2" customFormat="1" x14ac:dyDescent="0.3"/>
    <row r="29" spans="1:4" s="2" customFormat="1" x14ac:dyDescent="0.3"/>
    <row r="30" spans="1:4" s="2" customFormat="1" x14ac:dyDescent="0.3"/>
    <row r="31" spans="1:4" s="2" customFormat="1" x14ac:dyDescent="0.3">
      <c r="A31" s="2" t="s">
        <v>106</v>
      </c>
      <c r="B31" s="2" t="s">
        <v>107</v>
      </c>
      <c r="C31" s="2" t="s">
        <v>108</v>
      </c>
    </row>
    <row r="32" spans="1:4" s="2" customFormat="1" x14ac:dyDescent="0.3">
      <c r="A32" s="2">
        <v>0</v>
      </c>
      <c r="B32" s="2">
        <v>0</v>
      </c>
      <c r="C32" s="2">
        <v>0</v>
      </c>
    </row>
    <row r="33" spans="1:3" s="2" customFormat="1" x14ac:dyDescent="0.3">
      <c r="A33" s="2">
        <v>1</v>
      </c>
      <c r="B33" s="2">
        <f t="shared" ref="B33:C36" si="1">D6</f>
        <v>0.35</v>
      </c>
      <c r="C33" s="2">
        <f t="shared" si="1"/>
        <v>0.5</v>
      </c>
    </row>
    <row r="34" spans="1:3" s="2" customFormat="1" x14ac:dyDescent="0.3">
      <c r="A34" s="2">
        <v>2</v>
      </c>
      <c r="B34" s="2">
        <f t="shared" si="1"/>
        <v>0.75</v>
      </c>
      <c r="C34" s="2">
        <f t="shared" si="1"/>
        <v>0.84615384615384615</v>
      </c>
    </row>
    <row r="35" spans="1:3" s="2" customFormat="1" x14ac:dyDescent="0.3">
      <c r="A35" s="11">
        <v>5</v>
      </c>
      <c r="B35" s="2">
        <f t="shared" si="1"/>
        <v>0.95</v>
      </c>
      <c r="C35" s="2">
        <f t="shared" si="1"/>
        <v>0.96153846153846156</v>
      </c>
    </row>
    <row r="36" spans="1:3" s="2" customFormat="1" x14ac:dyDescent="0.3">
      <c r="A36" s="11">
        <v>10</v>
      </c>
      <c r="B36" s="2">
        <f t="shared" si="1"/>
        <v>1</v>
      </c>
      <c r="C36" s="2">
        <f t="shared" si="1"/>
        <v>1</v>
      </c>
    </row>
    <row r="37" spans="1:3" s="2" customFormat="1" x14ac:dyDescent="0.3"/>
    <row r="38" spans="1:3" s="2" customFormat="1" x14ac:dyDescent="0.3"/>
    <row r="39" spans="1:3" s="2" customFormat="1" x14ac:dyDescent="0.3"/>
    <row r="40" spans="1:3" s="2" customFormat="1" x14ac:dyDescent="0.3"/>
    <row r="41" spans="1:3" s="2" customFormat="1" x14ac:dyDescent="0.3"/>
    <row r="42" spans="1:3" s="2" customFormat="1" x14ac:dyDescent="0.3"/>
    <row r="43" spans="1:3" s="2" customFormat="1" x14ac:dyDescent="0.3"/>
    <row r="44" spans="1:3" s="2" customFormat="1" x14ac:dyDescent="0.3"/>
    <row r="45" spans="1:3" s="2" customFormat="1" x14ac:dyDescent="0.3"/>
    <row r="46" spans="1:3" s="2" customFormat="1" x14ac:dyDescent="0.3"/>
    <row r="47" spans="1:3" s="2" customFormat="1" x14ac:dyDescent="0.3"/>
    <row r="48" spans="1:3" s="2" customFormat="1" x14ac:dyDescent="0.3"/>
    <row r="49" spans="1:4" s="2" customFormat="1" x14ac:dyDescent="0.3">
      <c r="A49" s="2" t="s">
        <v>109</v>
      </c>
    </row>
    <row r="50" spans="1:4" s="2" customFormat="1" x14ac:dyDescent="0.3"/>
    <row r="51" spans="1:4" s="2" customFormat="1" x14ac:dyDescent="0.3"/>
    <row r="52" spans="1:4" s="2" customFormat="1" x14ac:dyDescent="0.3"/>
    <row r="53" spans="1:4" s="2" customFormat="1" x14ac:dyDescent="0.3">
      <c r="A53" s="47"/>
      <c r="D53" s="48"/>
    </row>
    <row r="54" spans="1:4" s="2" customFormat="1" x14ac:dyDescent="0.3">
      <c r="A54" s="47"/>
      <c r="D54" s="48"/>
    </row>
    <row r="55" spans="1:4" s="2" customFormat="1" x14ac:dyDescent="0.3">
      <c r="A55" s="47"/>
      <c r="D55" s="48"/>
    </row>
    <row r="56" spans="1:4" s="2" customFormat="1" x14ac:dyDescent="0.3">
      <c r="D56" s="48"/>
    </row>
    <row r="57" spans="1:4" s="2" customFormat="1" x14ac:dyDescent="0.3"/>
    <row r="58" spans="1:4" s="2" customFormat="1" x14ac:dyDescent="0.3"/>
    <row r="59" spans="1:4" s="2" customFormat="1" x14ac:dyDescent="0.3"/>
    <row r="60" spans="1:4" s="2" customFormat="1" x14ac:dyDescent="0.3"/>
    <row r="61" spans="1:4" s="2" customFormat="1" x14ac:dyDescent="0.3"/>
    <row r="62" spans="1:4" s="2" customFormat="1" x14ac:dyDescent="0.3"/>
    <row r="63" spans="1:4" s="2" customFormat="1" x14ac:dyDescent="0.3">
      <c r="A63" s="48"/>
    </row>
    <row r="64" spans="1:4" s="2" customFormat="1" x14ac:dyDescent="0.3">
      <c r="A64" s="48"/>
    </row>
    <row r="65" spans="1:1" s="2" customFormat="1" x14ac:dyDescent="0.3">
      <c r="A65" s="48"/>
    </row>
    <row r="66" spans="1:1" s="2" customFormat="1" x14ac:dyDescent="0.3">
      <c r="A66" s="48"/>
    </row>
    <row r="67" spans="1:1" s="2" customFormat="1" x14ac:dyDescent="0.3">
      <c r="A67" s="48"/>
    </row>
    <row r="68" spans="1:1" s="2" customFormat="1" x14ac:dyDescent="0.3">
      <c r="A68" s="48"/>
    </row>
    <row r="69" spans="1:1" s="2" customFormat="1" x14ac:dyDescent="0.3">
      <c r="A69" s="48"/>
    </row>
    <row r="70" spans="1:1" s="2" customFormat="1" x14ac:dyDescent="0.3">
      <c r="A70" s="49"/>
    </row>
    <row r="71" spans="1:1" s="2" customFormat="1" x14ac:dyDescent="0.3">
      <c r="A71" s="48"/>
    </row>
    <row r="72" spans="1:1" s="2" customFormat="1" x14ac:dyDescent="0.3">
      <c r="A72" s="48"/>
    </row>
    <row r="73" spans="1:1" s="2" customFormat="1" x14ac:dyDescent="0.3">
      <c r="A73" s="48"/>
    </row>
    <row r="74" spans="1:1" s="2" customFormat="1" x14ac:dyDescent="0.3">
      <c r="A74" s="48"/>
    </row>
    <row r="75" spans="1:1" s="2" customFormat="1" x14ac:dyDescent="0.3">
      <c r="A75" s="48"/>
    </row>
    <row r="76" spans="1:1" s="2" customFormat="1" x14ac:dyDescent="0.3">
      <c r="A76" s="48"/>
    </row>
    <row r="77" spans="1:1" s="2" customFormat="1" x14ac:dyDescent="0.3">
      <c r="A77" s="48"/>
    </row>
    <row r="78" spans="1:1" s="2" customFormat="1" x14ac:dyDescent="0.3"/>
    <row r="79" spans="1:1" s="2" customFormat="1" x14ac:dyDescent="0.3"/>
    <row r="80" spans="1:1" s="2" customFormat="1" x14ac:dyDescent="0.3"/>
    <row r="81" spans="1:4" s="2" customFormat="1" x14ac:dyDescent="0.3"/>
    <row r="82" spans="1:4" s="2" customFormat="1" x14ac:dyDescent="0.3"/>
    <row r="83" spans="1:4" s="2" customFormat="1" x14ac:dyDescent="0.3">
      <c r="A83" s="47"/>
      <c r="C83" s="48"/>
      <c r="D83" s="48"/>
    </row>
    <row r="84" spans="1:4" s="2" customFormat="1" x14ac:dyDescent="0.3">
      <c r="A84" s="47"/>
      <c r="C84" s="48"/>
      <c r="D84" s="48"/>
    </row>
    <row r="85" spans="1:4" s="2" customFormat="1" x14ac:dyDescent="0.3">
      <c r="A85" s="47"/>
      <c r="C85" s="48"/>
      <c r="D85" s="48"/>
    </row>
    <row r="86" spans="1:4" s="2" customFormat="1" x14ac:dyDescent="0.3">
      <c r="C86" s="48"/>
      <c r="D86" s="48"/>
    </row>
    <row r="87" spans="1:4" s="2" customFormat="1" x14ac:dyDescent="0.3">
      <c r="C87" s="48"/>
    </row>
    <row r="88" spans="1:4" s="2" customFormat="1" x14ac:dyDescent="0.3"/>
    <row r="89" spans="1:4" s="2" customFormat="1" x14ac:dyDescent="0.3"/>
    <row r="90" spans="1:4" s="2" customFormat="1" x14ac:dyDescent="0.3"/>
    <row r="91" spans="1:4" s="2" customFormat="1" x14ac:dyDescent="0.3"/>
    <row r="92" spans="1:4" s="2" customFormat="1" x14ac:dyDescent="0.3">
      <c r="B92" s="48"/>
    </row>
    <row r="93" spans="1:4" s="2" customFormat="1" x14ac:dyDescent="0.3"/>
    <row r="94" spans="1:4" s="2" customFormat="1" x14ac:dyDescent="0.3"/>
    <row r="95" spans="1:4" s="2" customFormat="1" x14ac:dyDescent="0.3"/>
    <row r="96" spans="1:4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dcterms:created xsi:type="dcterms:W3CDTF">2015-03-10T17:16:14Z</dcterms:created>
  <dcterms:modified xsi:type="dcterms:W3CDTF">2016-03-09T11:03:29Z</dcterms:modified>
</cp:coreProperties>
</file>