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2015-2016\"/>
    </mc:Choice>
  </mc:AlternateContent>
  <bookViews>
    <workbookView xWindow="840" yWindow="936" windowWidth="5412" windowHeight="5124" firstSheet="11" activeTab="20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  <sheet name="Foglio14" sheetId="14" r:id="rId14"/>
    <sheet name="Foglio15" sheetId="15" r:id="rId15"/>
    <sheet name="Foglio16" sheetId="16" r:id="rId16"/>
    <sheet name="Foglio17" sheetId="17" r:id="rId17"/>
    <sheet name="Foglio18" sheetId="18" r:id="rId18"/>
    <sheet name="Foglio19" sheetId="19" r:id="rId19"/>
    <sheet name="Foglio20" sheetId="20" r:id="rId20"/>
    <sheet name="Foglio21" sheetId="21" r:id="rId21"/>
    <sheet name="Foglio22" sheetId="22" r:id="rId22"/>
    <sheet name="Foglio23" sheetId="23" r:id="rId23"/>
    <sheet name="Foglio24" sheetId="24" r:id="rId24"/>
    <sheet name="Foglio25" sheetId="25" r:id="rId25"/>
  </sheets>
  <calcPr calcId="152511"/>
</workbook>
</file>

<file path=xl/calcChain.xml><?xml version="1.0" encoding="utf-8"?>
<calcChain xmlns="http://schemas.openxmlformats.org/spreadsheetml/2006/main">
  <c r="B32" i="21" l="1"/>
  <c r="B26" i="21"/>
  <c r="M17" i="21"/>
  <c r="B22" i="20"/>
  <c r="B23" i="20"/>
  <c r="B12" i="20"/>
  <c r="D26" i="16" l="1"/>
  <c r="D25" i="16"/>
  <c r="B25" i="1" l="1"/>
  <c r="D21" i="25" l="1"/>
  <c r="B21" i="25"/>
  <c r="B15" i="25"/>
  <c r="B14" i="25"/>
  <c r="D17" i="25" s="1"/>
  <c r="L17" i="25" s="1"/>
  <c r="B11" i="25"/>
  <c r="B22" i="25" s="1"/>
  <c r="B16" i="24"/>
  <c r="B12" i="24"/>
  <c r="B26" i="22"/>
  <c r="F29" i="22" s="1"/>
  <c r="B24" i="22"/>
  <c r="B18" i="22"/>
  <c r="B14" i="22"/>
  <c r="C19" i="22" s="1"/>
  <c r="B28" i="21"/>
  <c r="B20" i="21"/>
  <c r="J17" i="21"/>
  <c r="B16" i="21"/>
  <c r="H17" i="21" s="1"/>
  <c r="B15" i="20"/>
  <c r="D18" i="20" s="1"/>
  <c r="B33" i="19"/>
  <c r="F23" i="19"/>
  <c r="B21" i="19"/>
  <c r="B17" i="19"/>
  <c r="D35" i="19" s="1"/>
  <c r="E21" i="18"/>
  <c r="D15" i="18"/>
  <c r="B13" i="18"/>
  <c r="B25" i="17"/>
  <c r="C22" i="17"/>
  <c r="B13" i="17"/>
  <c r="B15" i="17" s="1"/>
  <c r="B10" i="17"/>
  <c r="C26" i="17" s="1"/>
  <c r="D28" i="16"/>
  <c r="D29" i="16" s="1"/>
  <c r="B28" i="16"/>
  <c r="D30" i="16" s="1"/>
  <c r="B23" i="16"/>
  <c r="B22" i="15"/>
  <c r="B15" i="15"/>
  <c r="B13" i="15"/>
  <c r="C23" i="15" s="1"/>
  <c r="C28" i="15" s="1"/>
  <c r="B14" i="14"/>
  <c r="B12" i="14"/>
  <c r="B16" i="14" s="1"/>
  <c r="B21" i="14" s="1"/>
  <c r="B10" i="14"/>
  <c r="B28" i="13"/>
  <c r="B29" i="13" s="1"/>
  <c r="B19" i="13"/>
  <c r="D17" i="13"/>
  <c r="C16" i="13"/>
  <c r="B26" i="12"/>
  <c r="B24" i="12"/>
  <c r="F29" i="12" s="1"/>
  <c r="B18" i="12"/>
  <c r="B14" i="12"/>
  <c r="C19" i="12" s="1"/>
  <c r="B27" i="11"/>
  <c r="B20" i="11"/>
  <c r="B17" i="11"/>
  <c r="B16" i="11"/>
  <c r="B33" i="12" l="1"/>
  <c r="B17" i="21"/>
  <c r="B29" i="11"/>
  <c r="B33" i="11" s="1"/>
  <c r="C21" i="13"/>
  <c r="B14" i="17"/>
  <c r="C17" i="17" s="1"/>
  <c r="D17" i="21"/>
  <c r="F28" i="22"/>
  <c r="F18" i="24"/>
  <c r="F17" i="21"/>
  <c r="C31" i="22"/>
  <c r="D17" i="20"/>
  <c r="B33" i="22"/>
  <c r="C23" i="18"/>
  <c r="D16" i="25"/>
  <c r="L16" i="25" s="1"/>
  <c r="B29" i="25"/>
  <c r="B31" i="25"/>
  <c r="F19" i="24"/>
  <c r="B35" i="22"/>
  <c r="C17" i="21"/>
  <c r="E17" i="21"/>
  <c r="G17" i="21"/>
  <c r="I17" i="21"/>
  <c r="K17" i="21"/>
  <c r="D23" i="19"/>
  <c r="D24" i="19"/>
  <c r="D30" i="17"/>
  <c r="D34" i="17"/>
  <c r="C18" i="17"/>
  <c r="D23" i="17"/>
  <c r="F17" i="15"/>
  <c r="F18" i="15"/>
  <c r="C32" i="13"/>
  <c r="C20" i="13"/>
  <c r="B30" i="13"/>
  <c r="C33" i="13" s="1"/>
  <c r="F28" i="12"/>
  <c r="C31" i="12" s="1"/>
  <c r="B35" i="12"/>
  <c r="D22" i="11"/>
  <c r="D23" i="11"/>
  <c r="F23" i="21" l="1"/>
  <c r="F22" i="21" l="1"/>
  <c r="B34" i="10"/>
  <c r="B36" i="10" s="1"/>
  <c r="B27" i="10"/>
  <c r="B18" i="10"/>
  <c r="B17" i="10"/>
  <c r="B14" i="10"/>
  <c r="C29" i="10" s="1"/>
  <c r="B29" i="9"/>
  <c r="B28" i="9"/>
  <c r="B17" i="9"/>
  <c r="B13" i="9"/>
  <c r="C30" i="9" s="1"/>
  <c r="B12" i="9"/>
  <c r="B42" i="8"/>
  <c r="B28" i="8"/>
  <c r="B18" i="8"/>
  <c r="B14" i="8"/>
  <c r="C20" i="8" s="1"/>
  <c r="B31" i="7"/>
  <c r="B25" i="7"/>
  <c r="C27" i="7" s="1"/>
  <c r="B24" i="7"/>
  <c r="C26" i="7" s="1"/>
  <c r="B17" i="7"/>
  <c r="B14" i="7"/>
  <c r="B15" i="7" s="1"/>
  <c r="B32" i="6"/>
  <c r="B34" i="6" s="1"/>
  <c r="B25" i="6"/>
  <c r="B20" i="6"/>
  <c r="B12" i="6"/>
  <c r="C28" i="6" s="1"/>
  <c r="B25" i="5"/>
  <c r="B18" i="5"/>
  <c r="B14" i="5"/>
  <c r="C27" i="5" s="1"/>
  <c r="B13" i="5"/>
  <c r="B24" i="4"/>
  <c r="B25" i="4" s="1"/>
  <c r="B15" i="4"/>
  <c r="B11" i="4"/>
  <c r="C18" i="4" s="1"/>
  <c r="B27" i="3"/>
  <c r="B28" i="3" s="1"/>
  <c r="B19" i="3"/>
  <c r="B24" i="3" s="1"/>
  <c r="B15" i="3"/>
  <c r="B16" i="3" s="1"/>
  <c r="B30" i="2"/>
  <c r="C32" i="2" s="1"/>
  <c r="B24" i="2"/>
  <c r="B19" i="2"/>
  <c r="B20" i="2" s="1"/>
  <c r="B18" i="2"/>
  <c r="B19" i="1"/>
  <c r="E17" i="1"/>
  <c r="B15" i="1"/>
  <c r="C21" i="1" s="1"/>
  <c r="C21" i="8" l="1"/>
  <c r="C31" i="9"/>
  <c r="C20" i="5"/>
  <c r="B30" i="8"/>
  <c r="B44" i="8" s="1"/>
  <c r="C33" i="7"/>
  <c r="C19" i="9"/>
  <c r="B20" i="10"/>
  <c r="B21" i="10" s="1"/>
  <c r="C30" i="10"/>
  <c r="C20" i="9"/>
  <c r="B31" i="8"/>
  <c r="B45" i="8" s="1"/>
  <c r="C34" i="7"/>
  <c r="B18" i="7"/>
  <c r="C27" i="6"/>
  <c r="D34" i="6"/>
  <c r="B18" i="6"/>
  <c r="C21" i="5"/>
  <c r="C17" i="4"/>
  <c r="B27" i="4"/>
  <c r="B28" i="4" s="1"/>
  <c r="B34" i="4" s="1"/>
  <c r="C30" i="3"/>
  <c r="C31" i="3"/>
  <c r="C33" i="2"/>
  <c r="C22" i="1"/>
  <c r="E25" i="1"/>
</calcChain>
</file>

<file path=xl/sharedStrings.xml><?xml version="1.0" encoding="utf-8"?>
<sst xmlns="http://schemas.openxmlformats.org/spreadsheetml/2006/main" count="603" uniqueCount="309">
  <si>
    <t>Per stimare la percentuale di italiani che andranno in settimana bianca durante</t>
  </si>
  <si>
    <t>le vacanze di Natale, sono state intervistate 700 persone, di cui 200 dichiarano</t>
  </si>
  <si>
    <t>che partiranno in settimana bianca. Assumendo che gli intervistati</t>
  </si>
  <si>
    <t>rappresentino un campione casuale della popolazione italiana,</t>
  </si>
  <si>
    <t>(a) costruire un intervallo di confidenza di livello 90% per la percentuale</t>
  </si>
  <si>
    <t>di italiani che andranno in settimana bianca.</t>
  </si>
  <si>
    <t>(b) Quanti dovevano essere gli intervistati per avere un intervallo di confidenza</t>
  </si>
  <si>
    <t>di ampiezza inferiore di 0,04, a parità di tutto il resto?</t>
  </si>
  <si>
    <t>(c) Senza effettuare calcoli, in base al punto a) dovremmo accettare o</t>
  </si>
  <si>
    <t>rifiutare al livello 10% l’ipotesi che la percentuale in questione sia 24%</t>
  </si>
  <si>
    <t>contro l’alternativa che sia diversa? Perché?</t>
  </si>
  <si>
    <t xml:space="preserve">n = </t>
  </si>
  <si>
    <t>X =</t>
  </si>
  <si>
    <t>p =</t>
  </si>
  <si>
    <t>a)</t>
  </si>
  <si>
    <r>
      <t>1-a</t>
    </r>
    <r>
      <rPr>
        <sz val="11"/>
        <color theme="1"/>
        <rFont val="Calibri"/>
        <family val="2"/>
        <scheme val="minor"/>
      </rPr>
      <t xml:space="preserve"> =</t>
    </r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</si>
  <si>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1"/>
        <color theme="1"/>
        <rFont val="Calibri"/>
        <family val="2"/>
        <scheme val="minor"/>
      </rPr>
      <t xml:space="preserve"> =</t>
    </r>
  </si>
  <si>
    <t>Estremo inferiore =</t>
  </si>
  <si>
    <t>Estremo superiore =</t>
  </si>
  <si>
    <t xml:space="preserve">b) </t>
  </si>
  <si>
    <t>n =</t>
  </si>
  <si>
    <t>oppure n=</t>
  </si>
  <si>
    <t>c)</t>
  </si>
  <si>
    <t xml:space="preserve">Possiamo rifiutare l'ipotesi nulla non essendo il valore 0,24 contenuto nell'intervallo di confidenza. </t>
  </si>
  <si>
    <t>Un economista vuole stimare il reddito medio degli abitanti di una cittadina</t>
  </si>
  <si>
    <t>mediante un intervallo al livello di confidenza del 95%. La distribuzione del</t>
  </si>
  <si>
    <r>
      <t>reddito si suppone approssimativamente normale, con varianza σ</t>
    </r>
    <r>
      <rPr>
        <b/>
        <vertAlign val="super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 xml:space="preserve"> nota da</t>
    </r>
  </si>
  <si>
    <t>precedenti studi. L’economista esamina un campione casuale di 100 abitanti.</t>
  </si>
  <si>
    <t>a) Se l’economista avesse scelto un livello di confidenza del 99%, quale</t>
  </si>
  <si>
    <t>numerosità del campione gli avrebbe dato lo stesso margine di errore?</t>
  </si>
  <si>
    <t>(cioè la stessa ampiezza dell’intervallo?)</t>
  </si>
  <si>
    <r>
      <t>b) Se σ</t>
    </r>
    <r>
      <rPr>
        <b/>
        <vertAlign val="super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>, la varianza della popolazione fosse stata la metà, quale numerosità</t>
    </r>
  </si>
  <si>
    <t>del campione gli avrebbe dato lo stesso margine di errore (cioè la</t>
  </si>
  <si>
    <t>stessa ampiezza dell’intervallo) mantenendo 1 − α = 0, 95?</t>
  </si>
  <si>
    <t xml:space="preserve">c) Immaginando ora di aver osservare una media campionaria pari a 1500 euro, e </t>
  </si>
  <si>
    <t>supponendo s2=900, si calcoli l'intervallo di confidenza per la media della popolazione</t>
  </si>
  <si>
    <t>ad un livello di confidenza del 90%.</t>
  </si>
  <si>
    <r>
      <t>1-a</t>
    </r>
    <r>
      <rPr>
        <sz val="11"/>
        <color theme="1"/>
        <rFont val="Calibri"/>
        <family val="2"/>
        <scheme val="minor"/>
      </rPr>
      <t xml:space="preserve"> nuovo =</t>
    </r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</si>
  <si>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</si>
  <si>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nuovo</t>
    </r>
    <r>
      <rPr>
        <sz val="10"/>
        <rFont val="Arial"/>
        <family val="2"/>
      </rPr>
      <t xml:space="preserve"> =</t>
    </r>
  </si>
  <si>
    <t>nuovo n =</t>
  </si>
  <si>
    <t>b)</t>
  </si>
  <si>
    <r>
      <t>s</t>
    </r>
    <r>
      <rPr>
        <vertAlign val="superscript"/>
        <sz val="10"/>
        <rFont val="Symbol"/>
        <family val="1"/>
        <charset val="2"/>
      </rPr>
      <t>2</t>
    </r>
    <r>
      <rPr>
        <sz val="10"/>
        <rFont val="Symbol"/>
        <family val="1"/>
        <charset val="2"/>
      </rPr>
      <t xml:space="preserve"> =</t>
    </r>
  </si>
  <si>
    <t>x medio =</t>
  </si>
  <si>
    <r>
      <t xml:space="preserve">Su un campione di 9 elementi estratto da una popolazione normale di varianza nota </t>
    </r>
    <r>
      <rPr>
        <b/>
        <sz val="10"/>
        <color indexed="10"/>
        <rFont val="Symbol"/>
        <family val="1"/>
        <charset val="2"/>
      </rPr>
      <t>s</t>
    </r>
    <r>
      <rPr>
        <b/>
        <vertAlign val="super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>=4</t>
    </r>
  </si>
  <si>
    <t>è stata ottenuta una media campionaria pari a 148.</t>
  </si>
  <si>
    <t>a) Verificare l’ipotesi che la media della popolazione sia pari a 150</t>
  </si>
  <si>
    <r>
      <t xml:space="preserve">contro l'ipotesi che sia inferiore,  al livello di significatività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>=0,05.</t>
    </r>
  </si>
  <si>
    <t>b) Calcolare il p-value per la verifica d'ipotesi al punto a)</t>
  </si>
  <si>
    <t>c) Determinare un intervallo di confidenza al 99% per la media della popolazione.</t>
  </si>
  <si>
    <r>
      <t>s</t>
    </r>
    <r>
      <rPr>
        <vertAlign val="superscript"/>
        <sz val="10"/>
        <color indexed="8"/>
        <rFont val="Symbol"/>
        <family val="1"/>
        <charset val="2"/>
      </rPr>
      <t>2</t>
    </r>
    <r>
      <rPr>
        <sz val="10"/>
        <color indexed="8"/>
        <rFont val="Symbol"/>
        <family val="1"/>
        <charset val="2"/>
      </rPr>
      <t xml:space="preserve"> =</t>
    </r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</si>
  <si>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</si>
  <si>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&lt; </t>
    </r>
  </si>
  <si>
    <r>
      <t>a</t>
    </r>
    <r>
      <rPr>
        <sz val="11"/>
        <color theme="1"/>
        <rFont val="Calibri"/>
        <family val="2"/>
        <scheme val="minor"/>
      </rPr>
      <t xml:space="preserve"> =</t>
    </r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</si>
  <si>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</t>
    </r>
  </si>
  <si>
    <t>xm =</t>
  </si>
  <si>
    <t>z =</t>
  </si>
  <si>
    <t xml:space="preserve">I dati contengono sufficiente evidenza per rifiutare l'ipotesi nulla </t>
  </si>
  <si>
    <t>p-value =</t>
  </si>
  <si>
    <t xml:space="preserve">In un campione di 400 persone a cui è stato somministrato un dato vaccino, </t>
  </si>
  <si>
    <t xml:space="preserve">136 di esse hanno avuto effetti collaterali di un certo rilievo. </t>
  </si>
  <si>
    <t xml:space="preserve">a) Determinare un intervallo di confidenza al 95% per la proporzione della </t>
  </si>
  <si>
    <t xml:space="preserve">popolazione che soffre di tali effetti collaterali. </t>
  </si>
  <si>
    <t xml:space="preserve">b) Si verifichi l'ipotesi che la proporzione di persone nella popolazione che soffre di tali sintomi </t>
  </si>
  <si>
    <t>sia pari a 0,25 contro l'alternativa che tale proporzione sia maggiore, al livello del 5%</t>
  </si>
  <si>
    <t>c) Si calcoli il p-value per la verifica di ipotesi al punto b)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</si>
  <si>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=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</si>
  <si>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&gt; </t>
    </r>
  </si>
  <si>
    <r>
      <t>z</t>
    </r>
    <r>
      <rPr>
        <vertAlign val="subscript"/>
        <sz val="10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</t>
    </r>
  </si>
  <si>
    <t xml:space="preserve">I dati contengono sufficiente evidenza per rifiutare l'ipotesi nulla che la proporzione di persone affette dai sintomi collaterali siano il 25% della popolazione </t>
  </si>
  <si>
    <t>in favore dell'ipotesi alternativa che tale proporzione sia maggiore.</t>
  </si>
  <si>
    <t>Uno strumento di misurazione della consistenza di un giacimento petrolifero è</t>
  </si>
  <si>
    <t>stato utilizzato in 10 pozzi diversi, ma con le stesse caratteristiche dimensionali</t>
  </si>
  <si>
    <t>e geologiche, ottenendo i seguenti risultati:</t>
  </si>
  <si>
    <t>Pozzo</t>
  </si>
  <si>
    <t>Migliaia di barili</t>
  </si>
  <si>
    <t xml:space="preserve">Sapendo che le misurazioni possono considerarsi distribuite secondo una normale, </t>
  </si>
  <si>
    <t>a) Calcolate un intervallo di confidenza di livello 95% per la consistenza media dei giacimenti con caratteristiche simili a quelli osservati;</t>
  </si>
  <si>
    <t>b) Valutare l'ipotesi che la variabiltà dello strumento sia di 3000 migliaia di barili contro l'ipotesi che sia superiore, al livello del 99%.</t>
  </si>
  <si>
    <t xml:space="preserve">c) Sulla base del punto a), valutare l'ipotesi che la consistenza media sia pari a 950 contro l'alternativa che sia diversa, </t>
  </si>
  <si>
    <t>Xm =</t>
  </si>
  <si>
    <t>S^2 =</t>
  </si>
  <si>
    <r>
      <t>t</t>
    </r>
    <r>
      <rPr>
        <vertAlign val="subscript"/>
        <sz val="10"/>
        <rFont val="Symbol"/>
        <family val="1"/>
        <charset val="2"/>
      </rPr>
      <t>a/2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</si>
  <si>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</t>
    </r>
  </si>
  <si>
    <t>Statistica test =</t>
  </si>
  <si>
    <t>Non possiamo rifiutare l'ipotesi nulla.</t>
  </si>
  <si>
    <t>Poiché il valore 950 è escluso dall'intervallo di confidenza al 95%, esso sarà a maggior ragione escluso dall'intervallo di confidenza al 90%, essendo</t>
  </si>
  <si>
    <t>quest'ultimo più stretto del precedente. Al livello del 10% i dati contengono dunque sufficiente evidenza per rifiutare l'ipotesi che la consistenza media sia pari a 950.</t>
  </si>
  <si>
    <t>A un produttore di circuiti integrati è stato detto che più del 7% dei suoi circuiti</t>
  </si>
  <si>
    <t>sono difettosi. Poichè crede che questa proporzione sia esattamente pari al 7%,</t>
  </si>
  <si>
    <t>ha effettuato un test su 1000 circuiti scelti a caso, rilevando che 80 di essi sono</t>
  </si>
  <si>
    <t>difettosi.</t>
  </si>
  <si>
    <t>a) Si verifichi l'ipotesi del produttore al livello di significatività del 5%.</t>
  </si>
  <si>
    <t>b) Si determini un intervallo di confidenza al 99% per la frequenza di pezzi difettosi prodotti.</t>
  </si>
  <si>
    <t xml:space="preserve">c) Quale numerosità campionaria bisognerebbe utilizzare per ottenere un intervallo di confidenza per la frequenza di pezzi difettosi prodotti </t>
  </si>
  <si>
    <t>di ampiezza massima pari a 0,02 al livello di confidenza del 95%?</t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</si>
  <si>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&gt;</t>
    </r>
  </si>
  <si>
    <t>I dati non contengono sufficiente evidenza per rifiutare l'ipotesi nulla.</t>
  </si>
  <si>
    <t>Un campione di 36 bevande provenienti da una macchinetta ha un contenuto medio di 7,4 cl con</t>
  </si>
  <si>
    <t>una deviazione standard di 0,48 cl. Assumendo che il contenuto si distribuisca normalmente,</t>
  </si>
  <si>
    <r>
      <t xml:space="preserve">a) Testare l’ipotesi che </t>
    </r>
    <r>
      <rPr>
        <b/>
        <sz val="10"/>
        <color indexed="10"/>
        <rFont val="Symbol"/>
        <family val="1"/>
        <charset val="2"/>
      </rPr>
      <t>m</t>
    </r>
    <r>
      <rPr>
        <b/>
        <sz val="10"/>
        <color indexed="10"/>
        <rFont val="Arial"/>
        <family val="2"/>
      </rPr>
      <t xml:space="preserve">=7.5 contro l’ipotesi alternativa </t>
    </r>
    <r>
      <rPr>
        <b/>
        <sz val="10"/>
        <color indexed="10"/>
        <rFont val="Symbol"/>
        <family val="1"/>
        <charset val="2"/>
      </rPr>
      <t>m</t>
    </r>
    <r>
      <rPr>
        <b/>
        <sz val="10"/>
        <color indexed="10"/>
        <rFont val="Arial"/>
        <family val="2"/>
      </rPr>
      <t xml:space="preserve">&lt;7.5 con un livello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>=5%.</t>
    </r>
  </si>
  <si>
    <t>b) Calcolare un intervallo di confidenza al 90% per la varianza del contenuto nella popolazione.</t>
  </si>
  <si>
    <t>c) Determinare un intervallo di confidenza al 99% per la media del contenuto nella popolazione.</t>
  </si>
  <si>
    <r>
      <t>s</t>
    </r>
    <r>
      <rPr>
        <sz val="10"/>
        <color indexed="8"/>
        <rFont val="Arial"/>
        <family val="2"/>
      </rPr>
      <t xml:space="preserve"> =</t>
    </r>
  </si>
  <si>
    <r>
      <t>-t</t>
    </r>
    <r>
      <rPr>
        <vertAlign val="subscript"/>
        <sz val="10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</t>
    </r>
  </si>
  <si>
    <t>t =</t>
  </si>
  <si>
    <t xml:space="preserve">I dati non contengono sufficiente evidenza per rifiutare l'ipotesi nulla </t>
  </si>
  <si>
    <r>
      <t>c</t>
    </r>
    <r>
      <rPr>
        <vertAlign val="subscript"/>
        <sz val="10"/>
        <rFont val="Symbol"/>
        <family val="1"/>
        <charset val="2"/>
      </rPr>
      <t>a/2</t>
    </r>
    <r>
      <rPr>
        <sz val="11"/>
        <color theme="1"/>
        <rFont val="Calibri"/>
        <family val="2"/>
        <scheme val="minor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</si>
  <si>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1-a/2</t>
    </r>
    <r>
      <rPr>
        <sz val="11"/>
        <color theme="1"/>
        <rFont val="Calibri"/>
        <family val="2"/>
        <scheme val="minor"/>
      </rPr>
      <t xml:space="preserve"> =</t>
    </r>
  </si>
  <si>
    <t>In una vecchia indagine sui mezzi di trasporto si è accertato che il 39%</t>
  </si>
  <si>
    <t>degli individui che lavorano nel centro di una grande città raggiunge il posto di lavoro</t>
  </si>
  <si>
    <t>usando i mezzi pubblici. Nel marzo 2007, in un campione di 120 individui, è risultato che</t>
  </si>
  <si>
    <t xml:space="preserve">60 raggiungono il posto di lavoro con i mezzi pubblici. </t>
  </si>
  <si>
    <t>a) Trovare la stima puntuale e l’intervallo di confidenza di livello 0,95 per la frazione di lavoratori che raggiungono il</t>
  </si>
  <si>
    <t xml:space="preserve">posto di lavoro con mezzi pubblici. </t>
  </si>
  <si>
    <t>b) Si può affermare che la percentuale dei lavoratori che vanno a lavorare con i mezzi pubblici è variata? Eseguire una verifica d’ipotesi</t>
  </si>
  <si>
    <r>
      <t xml:space="preserve">di livello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0,01. </t>
    </r>
  </si>
  <si>
    <t>c) Si può affermare che la percentuale dei lavoratori che vanno a lavorare con i mezzi pubblici è aumentata? Eseguire una verifica d’ipotesi di livello</t>
  </si>
  <si>
    <r>
      <t>a</t>
    </r>
    <r>
      <rPr>
        <b/>
        <sz val="10"/>
        <color indexed="10"/>
        <rFont val="Arial"/>
        <family val="2"/>
      </rPr>
      <t xml:space="preserve"> = 0,01 e spiegare come il risultato ottenuto si concilia con quello ottenuto al punto b).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</si>
  <si>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¹</t>
    </r>
    <r>
      <rPr>
        <sz val="10"/>
        <rFont val="Arial"/>
        <family val="2"/>
      </rPr>
      <t xml:space="preserve"> 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</si>
  <si>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&gt;</t>
    </r>
  </si>
  <si>
    <t xml:space="preserve">I dati contengono sufficiente evidenza per rifiutare l'ipotesi nulla contro l'alternativa che la percentuale sia aumentata. </t>
  </si>
  <si>
    <t xml:space="preserve">Il test unilaterale, a parità di livello del test, è più potente di quello bilaterale. Per questo motivo riesce a rifiutare l'ipotesi nulla che non può </t>
  </si>
  <si>
    <t>essere invece rifiutata al punto b)</t>
  </si>
  <si>
    <t>L’ufficio del personale di una grande società intende stimare le spese mediche familiari dei</t>
  </si>
  <si>
    <t>suoi impiegati per valutare la possibilità di attuare un programma di assicurazione per tali</t>
  </si>
  <si>
    <t>spese. Per un campione di 10 impiegati si osservano le seguenti spese mediche (in euro) per</t>
  </si>
  <si>
    <t>l’anno passato:</t>
  </si>
  <si>
    <t>a) Calcolate un intervallo di confidenza di livello 99% per la media delle spese mediche familiari per tutti gli impiegati della società;</t>
  </si>
  <si>
    <r>
      <t xml:space="preserve">b) Sulla base dell'intervallo di cui al punto a) si può accettare al livello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del 5%, l'ipotesi che le spese mediche delle famiglie siano pari in media a 130 euro?</t>
    </r>
  </si>
  <si>
    <t>c) Calcolate un intervallo di confidenza al livello del 90% per la varianza delle spese mediche familiari degli impiegati della società.</t>
  </si>
  <si>
    <t>Poiché il valore 130 è escluso dall'intervallo di confidenza al 99%, esso sarà a maggior ragione escluso dall'intervallo di confidenza al 95%, essendo</t>
  </si>
  <si>
    <t>quest'ultimo più stretto del precedente. Al livello del 5% i dati contengono dunque sufficiente evidenza per rifiutare l'ipotesi che le spese mediche delle famiglie siano in media pari a 130 euro.</t>
  </si>
  <si>
    <t>Il manager operativo di un’azienda che produce scatole di cereali è interessato al modo in cui</t>
  </si>
  <si>
    <t>vengono sigillate le scatole di cereali. Ogni scatola, una volta riempita, deve essere sigillata in</t>
  </si>
  <si>
    <t>maniera tale da essere a tenuta d’aria. Nel passato, 1 scatola su 10 non è risultata sigillata in maniera</t>
  </si>
  <si>
    <t>adeguata. Per porre rimedio a questa situazione, si sperimenta un nuovo sistema di chiusura delle</t>
  </si>
  <si>
    <t>scatole di cereali. Dopo un giorno di prova, si estrae un campione di 200 scatole e si osserva che 11</t>
  </si>
  <si>
    <t xml:space="preserve">scatole non sono sigillate in maniera adeguata. </t>
  </si>
  <si>
    <t>a) Attraverso l’approccio del p-value, può il manager ritenere che c’è una riduzione significativa del numero di scatole difettose?</t>
  </si>
  <si>
    <t>b) Si determini un intervallo di confidenza al 95% per la frequenza di scatole difettose prodotte.</t>
  </si>
  <si>
    <t xml:space="preserve">c) Quale numerosità campionaria bisognerebbe utilizzare per ottenere un intervallo di confidenza per la frequenza di scatole difettose prodotte </t>
  </si>
  <si>
    <t>di ampiezza massima pari a 0,04 al livello di confidenza del 99%?</t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</si>
  <si>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 xml:space="preserve"> &lt;</t>
    </r>
  </si>
  <si>
    <t>I dati contengono sufficiente evidenza in favore dell'ipotesi di una riduzione nel numero di scatole difettose prodotte</t>
  </si>
  <si>
    <t>Un’azienda ha commissionato ad una società di software la riprogettazione del proprio sito web.</t>
  </si>
  <si>
    <t>Dopo che quest’ultimo è stato messo on-line vuole studiare gli effetti del rinnovo esaminando il</t>
  </si>
  <si>
    <t>numero di contatti giornaliero al sito. Sotto l’ipotesi che tali contatti hanno distribuzione Gaussiana,</t>
  </si>
  <si>
    <t>seleziona un campione casuale di 10 giorni in cui il numero di contatti è stato il</t>
  </si>
  <si>
    <t>seguente:</t>
  </si>
  <si>
    <t>Giorni</t>
  </si>
  <si>
    <t>N. di contatti</t>
  </si>
  <si>
    <t>a) Si calcoli un intervallo di confidenza al 90% per il numero medio di contatti giornalieri.</t>
  </si>
  <si>
    <t>b) Si verifichi l'ipotesi, al livello dell'1%, che il numero medio di contatti è pari a 600, contro l'alternativa che sia inferiore a 600.</t>
  </si>
  <si>
    <t>c) Si calcoli il p-value per il test descritto al punto b).</t>
  </si>
  <si>
    <t>media campionaria =</t>
  </si>
  <si>
    <t>varianza campionaria =</t>
  </si>
  <si>
    <r>
      <t>1-</t>
    </r>
    <r>
      <rPr>
        <sz val="10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</t>
    </r>
  </si>
  <si>
    <r>
      <t>t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</si>
  <si>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>Estremo inferiore dell'intervallo per la media =</t>
  </si>
  <si>
    <t>Estremo superiore dell'intervallo per la media =</t>
  </si>
  <si>
    <r>
      <t>t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</si>
  <si>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Poiché la statistica test cade nella zona di accettazione, non possiamo rifiutare l'ipotesi nulla che il numero medio di contatti sia pari a 600.</t>
  </si>
  <si>
    <t>Il p-value è maggiore del livello del test, quindi non possiamo rifiutare l'ipotesi nulla.</t>
  </si>
  <si>
    <t>E' stata effettuata un’indagine statistica presso un punto vendita volta a valutare la disponibilità</t>
  </si>
  <si>
    <t>dei consumatori ad acquistare prodotti a marchio commerciale. A tale scopo è stato intervistato</t>
  </si>
  <si>
    <t>un campione di n = 40 unità e 18 persone si sono mostrate disponibili all’acquisto di tali prodotti.</t>
  </si>
  <si>
    <r>
      <t xml:space="preserve">a) Si sottoponga a test, con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0,05, che il 60% della popolazione sia disponibile all’acquisto dei</t>
    </r>
  </si>
  <si>
    <t>prodotti a marchio commerciale contro l’alternativa che tale percentuale sia inferiore.</t>
  </si>
  <si>
    <t>b) Si costruisca un intervallo di confidenza al livello del 90% per la percentuale di popolazione disposta</t>
  </si>
  <si>
    <t>ad acquistare il prodotto.</t>
  </si>
  <si>
    <t xml:space="preserve">c) Determinare la numerosità campionaria necessaria per ottenere un intervallo di confidenza al 90% con ampiezza massima pari a 0,1 per la percentuale di </t>
  </si>
  <si>
    <t>popolazione disposta all'acquisto</t>
  </si>
  <si>
    <t>I dati contengono sufficiente evidenza per rigettare l'ipotesi nulla.</t>
  </si>
  <si>
    <r>
      <t>z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</si>
  <si>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>Estremo inferiore dell'intervallo per la proporzione =</t>
  </si>
  <si>
    <t>Estremo superiore dell'intervallo per la proporzione =</t>
  </si>
  <si>
    <t>Ampiezza intervallo =</t>
  </si>
  <si>
    <t xml:space="preserve">n= </t>
  </si>
  <si>
    <t>oppure</t>
  </si>
  <si>
    <t xml:space="preserve">Di seguito sono riportati i pesi, espressi in grammi, di 18 compresse a base di vitamina C. </t>
  </si>
  <si>
    <t>Ipotizzando che il peso sia assimilabile ad una variabile aleatoria con distribuzione gaussiana,</t>
  </si>
  <si>
    <t>a) si calcoli un intervallo di confidenza al 95% per il peso medio di questo tipo di compresse;</t>
  </si>
  <si>
    <t xml:space="preserve">b) sulla base della risposta al punto precedente, si può concludere che i dati contengano un'evidenza </t>
  </si>
  <si>
    <t>sufficiente a rifiutare l'ipotesi che il peso medio delle compresse sia pari a 4 grammi, contro l'alternativa che sia diverso da 4 grammi,</t>
  </si>
  <si>
    <t>ad un livello del 5%? Motivare adeguatamente la risposta;</t>
  </si>
  <si>
    <t>c) si calcoli un intervallo di confidenza al 99% per la varianza nel peso di questo tipo di compresse.</t>
  </si>
  <si>
    <t>X = {peso delle compresse}</t>
  </si>
  <si>
    <t xml:space="preserve">varianza campionaria = </t>
  </si>
  <si>
    <t>estremo inferiore =</t>
  </si>
  <si>
    <t>estremo superiore =</t>
  </si>
  <si>
    <r>
      <t>H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= 4</t>
    </r>
  </si>
  <si>
    <r>
      <t>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 xml:space="preserve"> : </t>
    </r>
    <r>
      <rPr>
        <sz val="10"/>
        <rFont val="Symbol"/>
        <family val="1"/>
        <charset val="2"/>
      </rPr>
      <t>m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¹</t>
    </r>
    <r>
      <rPr>
        <sz val="15"/>
        <rFont val="Arial"/>
        <family val="2"/>
      </rPr>
      <t xml:space="preserve"> </t>
    </r>
    <r>
      <rPr>
        <sz val="10"/>
        <rFont val="Arial"/>
        <family val="2"/>
      </rPr>
      <t>4</t>
    </r>
  </si>
  <si>
    <t>Poiché il valore non cade all'interno dell'intervallo di confidenza al 95% per la media, possiamo concludere che i dati contengono sufficiente evidenza per rifiutare l'ipotesi nulla</t>
  </si>
  <si>
    <r>
      <t>c</t>
    </r>
    <r>
      <rPr>
        <vertAlign val="superscript"/>
        <sz val="10"/>
        <rFont val="Symbol"/>
        <family val="1"/>
        <charset val="2"/>
      </rPr>
      <t>2</t>
    </r>
    <r>
      <rPr>
        <vertAlign val="subscript"/>
        <sz val="10"/>
        <rFont val="Symbol"/>
        <family val="1"/>
        <charset val="2"/>
      </rPr>
      <t>a/2</t>
    </r>
    <r>
      <rPr>
        <sz val="10"/>
        <rFont val="Symbol"/>
        <family val="1"/>
        <charset val="2"/>
      </rPr>
      <t xml:space="preserve"> =</t>
    </r>
  </si>
  <si>
    <r>
      <t>c</t>
    </r>
    <r>
      <rPr>
        <vertAlign val="superscript"/>
        <sz val="10"/>
        <rFont val="Symbol"/>
        <family val="1"/>
        <charset val="2"/>
      </rPr>
      <t>2</t>
    </r>
    <r>
      <rPr>
        <vertAlign val="subscript"/>
        <sz val="10"/>
        <rFont val="Symbol"/>
        <family val="1"/>
        <charset val="2"/>
      </rPr>
      <t>1-a/2</t>
    </r>
    <r>
      <rPr>
        <sz val="10"/>
        <rFont val="Symbol"/>
        <family val="1"/>
        <charset val="2"/>
      </rPr>
      <t xml:space="preserve"> =</t>
    </r>
  </si>
  <si>
    <t xml:space="preserve">Una ditta farmaceutica asserisce che un suo farmaco è efficace nel 90% dei casi. </t>
  </si>
  <si>
    <t>In un campione di 200 persone che lo hanno usato, il farmaco si è rivelato efficace in 160 casi.</t>
  </si>
  <si>
    <t xml:space="preserve">a) Stabilire se l'affermazione della ditta farmaceutica è legittima, ad un livello di significatività uguale a 0,01, dopo aver </t>
  </si>
  <si>
    <t>specificato in maniera opportuna l'ipotesi nulla e l'ipotesi alternativa.</t>
  </si>
  <si>
    <t>b) Si calcoli il p-value per il test precedente.</t>
  </si>
  <si>
    <r>
      <t>H</t>
    </r>
    <r>
      <rPr>
        <vertAlign val="subscript"/>
        <sz val="10"/>
        <color indexed="8"/>
        <rFont val="Arial"/>
        <family val="2"/>
      </rPr>
      <t>0</t>
    </r>
    <r>
      <rPr>
        <sz val="10"/>
        <color indexed="8"/>
        <rFont val="Arial"/>
        <family val="2"/>
      </rPr>
      <t xml:space="preserve"> : </t>
    </r>
    <r>
      <rPr>
        <sz val="10"/>
        <color indexed="8"/>
        <rFont val="Symbol"/>
        <family val="1"/>
        <charset val="2"/>
      </rPr>
      <t>p</t>
    </r>
    <r>
      <rPr>
        <sz val="10"/>
        <color indexed="8"/>
        <rFont val="Arial"/>
        <family val="2"/>
      </rPr>
      <t xml:space="preserve"> = </t>
    </r>
  </si>
  <si>
    <r>
      <t>H</t>
    </r>
    <r>
      <rPr>
        <vertAlign val="sub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: </t>
    </r>
    <r>
      <rPr>
        <sz val="10"/>
        <color indexed="8"/>
        <rFont val="Symbol"/>
        <family val="1"/>
        <charset val="2"/>
      </rPr>
      <t>p</t>
    </r>
    <r>
      <rPr>
        <sz val="10"/>
        <color indexed="8"/>
        <rFont val="Arial"/>
        <family val="2"/>
      </rPr>
      <t xml:space="preserve"> &lt; </t>
    </r>
  </si>
  <si>
    <t>I dati contengono evidenza sufficiente per rifiutare l'ipotesi nulla al livello dell'1%.</t>
  </si>
  <si>
    <t>Un campione di 100 transistor viene estratto da una grossa fornitura e sottoposto</t>
  </si>
  <si>
    <t>a controllo di qualità. Il risultato è che 80 pezzi superano il controllo.</t>
  </si>
  <si>
    <r>
      <t xml:space="preserve">(a) Si determini un intervallo di confidenza al 99% per la percentuale </t>
    </r>
    <r>
      <rPr>
        <b/>
        <sz val="10"/>
        <color indexed="10"/>
        <rFont val="Symbol"/>
        <family val="1"/>
        <charset val="2"/>
      </rPr>
      <t>p</t>
    </r>
    <r>
      <rPr>
        <b/>
        <sz val="10"/>
        <color indexed="10"/>
        <rFont val="Arial"/>
        <family val="2"/>
      </rPr>
      <t xml:space="preserve"> di transistor idonei nel lotto considerato.</t>
    </r>
  </si>
  <si>
    <t xml:space="preserve">(b) Si può rifiutare l'ipotesi nulla che tale percentuale </t>
  </si>
  <si>
    <t>sia pari all'85% contro l'alternativa che tale percentuale sia inferiore, al livello di signficatività del 10%?</t>
  </si>
  <si>
    <t>(c) Calcolate il p-value per la verifica di ipotesi al punto</t>
  </si>
  <si>
    <t>precedente</t>
  </si>
  <si>
    <t xml:space="preserve">p-value = P(Z&lt;-1,40) = </t>
  </si>
  <si>
    <t>In una fabbrica di generi alimentari si vuole determinare il valore medio di “grasso</t>
  </si>
  <si>
    <t>totale” (in grammi) in una confezione regolare di patatine. Si analizzano n = 101 confezioni e si</t>
  </si>
  <si>
    <t>ottengono i seguenti risultati:</t>
  </si>
  <si>
    <t>Assumendo che le osservazioni ottenute</t>
  </si>
  <si>
    <t>siano i valori osservati di un campione casuale da una popolazione normale di media e varianza</t>
  </si>
  <si>
    <t>entrambe incognite, determinare:</t>
  </si>
  <si>
    <t>a) l’intervallo di confidenza al 95% per la media della popolazione.</t>
  </si>
  <si>
    <t>b) l’intervallo di confidenza al 95% per la varianza.</t>
  </si>
  <si>
    <t xml:space="preserve">c) Sulla base dei risultati ottenuti al punto a) e senza svolgere ulteriori calcoli, si può accettare l'ipotesi nulla che il contenuto medio di grassi sia pari a 18,5 g, </t>
  </si>
  <si>
    <t>contro l'alternativa che sia diverso, al livello del 10%. Motivare adeguatamente la risposta.</t>
  </si>
  <si>
    <r>
      <t>z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</si>
  <si>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1-a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</si>
  <si>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r>
      <t>c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</si>
  <si>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>Estremo inferiore dell'intervallo per la varianza =</t>
  </si>
  <si>
    <t>Estremo superiore dell'intervallo per la varianza =</t>
  </si>
  <si>
    <t xml:space="preserve">Possiamo rifiutare l'ipotesi nulla che il contenuto medio di grassi nella popolazione sia pari a 18,5 g contro l'alternativa che sia diverso al livello del 10%. </t>
  </si>
  <si>
    <t>Infatti il valore 18,5 non è contenuto nell'intervallo di confidenza al 95% e quindi non può essere neanche contenuto nell'intervallo di confidenza al 90% che è più piccolo.</t>
  </si>
  <si>
    <t>Una banca assume che i prelievi effettuati con il Bancomat si distribuiscono</t>
  </si>
  <si>
    <t>secondo una variabile casuale normale. Osservati 30 prelievi, con un prelievo</t>
  </si>
  <si>
    <t>medio pari a 125 euro e varianza campionaria pari a 1024,</t>
  </si>
  <si>
    <t>a) costruire un intervallo di confidenza di livello 0,99 per la varianza dei prelievi</t>
  </si>
  <si>
    <t>b) Si verifichi, al livello 10% l’ipotesi che il livello medio dei prelievi sia pari a 150 euro contro l’ipotesi che sia inferiore a 150 euro.</t>
  </si>
  <si>
    <t>c) Si calcoli il p-value per il test di cui al punto b).</t>
  </si>
  <si>
    <r>
      <t>s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=</t>
    </r>
  </si>
  <si>
    <t>statistica test =</t>
  </si>
  <si>
    <t>I dati contengono sufficiente evidenza per rifiutare l'ipotesi nulla al livello del 10%</t>
  </si>
  <si>
    <r>
      <t>p-value = P(T</t>
    </r>
    <r>
      <rPr>
        <vertAlign val="subscript"/>
        <sz val="10"/>
        <rFont val="Arial"/>
        <family val="2"/>
      </rPr>
      <t>29</t>
    </r>
    <r>
      <rPr>
        <sz val="10"/>
        <rFont val="Arial"/>
        <family val="2"/>
      </rPr>
      <t>&lt;-4,279) =</t>
    </r>
  </si>
  <si>
    <t>Oppure, sfruttando l'approssimazione alla normale sulla base del teorema del limite centrale</t>
  </si>
  <si>
    <t>p-value = P(Z&lt;-4,279) =</t>
  </si>
  <si>
    <r>
      <t xml:space="preserve">Si vuole verificare con un livello di significatività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1% se la spesa media delle famiglie italiane in viaggi è aumentata rispetto all’anno precedente quando era stata pari a 1500€.</t>
    </r>
  </si>
  <si>
    <t>È noto che la spesa in viaggi è una variabile casuale che si distribuisce come una Normale, con varianza nota pari a 250000.</t>
  </si>
  <si>
    <t>Quest’anno su un campione di 50 famiglie è stata calcolata una spesa media in viaggi pari a 1600€.</t>
  </si>
  <si>
    <t>a) Si può concludere che la spesa media sia rimasta invariata?</t>
  </si>
  <si>
    <t>b) Quale numerosità campionaria sarebbe necessaria per ottenere una potenza non inferiore all'80% per il test precedente, nel caso in cui il valore vero della spesa media fosse 1600 euro?</t>
  </si>
  <si>
    <t>valore statistica test =</t>
  </si>
  <si>
    <t>Non possiamo rifiutare l'ipotesi nulla che la spesa sia rimasta invariata.</t>
  </si>
  <si>
    <t>P(Z&gt; 2,33+(1500-1600)/radq(250000/n))=</t>
  </si>
  <si>
    <t>2,33+(1500-1600)/radq(250000/n) =</t>
  </si>
  <si>
    <t>Una società decide di lanciare sul mercato un nuovo tipo di</t>
  </si>
  <si>
    <t>detersivo. A questo scopo viene inviato gratuitamente un</t>
  </si>
  <si>
    <t>flacone del nuovo detersivo a 150 persone chiedendo loro di provarlo e di</t>
  </si>
  <si>
    <t>dichiarare se saranno favorevoli o meno all’acquisto del suddetto prodotto.</t>
  </si>
  <si>
    <t>Di queste persone solo 30 dichiarano di essere interessate all’acquisto.</t>
  </si>
  <si>
    <r>
      <t>a) Costruire un intervallo di confidenza al livello 1-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0,9 per la</t>
    </r>
  </si>
  <si>
    <t>proporzione di soggetti che acquisteranno il prodotto;</t>
  </si>
  <si>
    <r>
      <t xml:space="preserve">b) verificare al livello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= 0,05 l’ipotesi nulla che la proporzione di soggetti</t>
    </r>
  </si>
  <si>
    <t>che acquisteranno il prodotto sia pari al 25%, contro l'alternativa che tale proporzione sarà diversa,</t>
  </si>
  <si>
    <t>basandosi sull'intervallo precedente, motivando la risposta.</t>
  </si>
  <si>
    <t>che acquisteranno il prodotto sia pari al 30%, contro l'alternativa che sia inferiore al 30%.</t>
  </si>
  <si>
    <t>p* =</t>
  </si>
  <si>
    <t>Estremo inferiore dell'intervallo =</t>
  </si>
  <si>
    <t>Estremo superiore dell'intervallo =</t>
  </si>
  <si>
    <t>Il valore 0,25 è contenuto nell'intervallo al 90%, quindi sarà anche contenuto in quello al 95%, che è più ampio. Di conseguenza 0,25 è un valore plausibile per</t>
  </si>
  <si>
    <t>il parametro sulla base dei dati e non abbiamo evidenza sufficiente per rifiutare l'ipotesi nulla.</t>
  </si>
  <si>
    <t>I dati contengono sufficiente evidenza in favore dell'ipotesi alternativa che la proporzione sarà inferiore al 30%</t>
  </si>
  <si>
    <t>Si vuole stimare la percentuale di individui in Emilia-</t>
  </si>
  <si>
    <t>Romagna in possesso della licenza media. A tal scopo è</t>
  </si>
  <si>
    <t>stato estratto un campione casuale di 120 individui, dei</t>
  </si>
  <si>
    <t>quali 8 non risultano in possesso del suddetto requisito.</t>
  </si>
  <si>
    <t>a) Stimare in modo corretto la percentuale di individui in possesso della licenza media.</t>
  </si>
  <si>
    <t>b) Costruire un intervallo di confidenza al 95% per la percentuale di individui in possesso della licenza media in Emilia-Romagna.</t>
  </si>
  <si>
    <t>c) Testare a livello di significatività 1% l'ipotesi che la percentuale di individui in possesso della licenza media in Emilia-Romagna sia pari al 95% assumendo come ipotesi alternativa che sia inferiore.</t>
  </si>
  <si>
    <t>Estremo inferiore dell'intervallo per la frequenza =</t>
  </si>
  <si>
    <t>Estremo superiore dell'intervallo per la frequenza =</t>
  </si>
  <si>
    <r>
      <t>-z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</si>
  <si>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Non possiamo rifiutare l'ipotesi nulla al livello del 1%.</t>
  </si>
  <si>
    <t>n. contatti</t>
  </si>
  <si>
    <r>
      <t>1) Costruire un intervallo di confidenza per la media dei contatti giornalieri della popolazione, fissando 1-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>= 0,95.</t>
    </r>
  </si>
  <si>
    <r>
      <t xml:space="preserve">2) Verificare l'ipotesi nulla che il numero giornaliero di contatti è pari a 400, contro l'alternativa che sia inferiore, al livello </t>
    </r>
    <r>
      <rPr>
        <b/>
        <sz val="10"/>
        <color indexed="10"/>
        <rFont val="Symbol"/>
        <family val="1"/>
        <charset val="2"/>
      </rPr>
      <t>a</t>
    </r>
    <r>
      <rPr>
        <b/>
        <sz val="10"/>
        <color indexed="10"/>
        <rFont val="Arial"/>
        <family val="2"/>
      </rPr>
      <t xml:space="preserve"> dell'1%.</t>
    </r>
  </si>
  <si>
    <t>3) Calcolare il p-value per il test di cui al punto precedente.</t>
  </si>
  <si>
    <t>S2 =</t>
  </si>
  <si>
    <t>=</t>
  </si>
  <si>
    <r>
      <t>t</t>
    </r>
    <r>
      <rPr>
        <vertAlign val="subscript"/>
        <sz val="10"/>
        <rFont val="Symbol"/>
        <family val="1"/>
        <charset val="2"/>
      </rPr>
      <t>a/2</t>
    </r>
    <r>
      <rPr>
        <sz val="10"/>
        <rFont val="Arial"/>
        <family val="2"/>
      </rPr>
      <t xml:space="preserve"> =</t>
    </r>
  </si>
  <si>
    <t xml:space="preserve">c) </t>
  </si>
  <si>
    <t>Da un’indagine pre-elettorale, su 150 persone intervistate 50 dichiarano di</t>
  </si>
  <si>
    <t xml:space="preserve">sostenere un certo partito politico. </t>
  </si>
  <si>
    <t>a) Si trovi un intervallo di confidenza di livello 0,9 per la percentuale reale di persone che sostengono tale partito.</t>
  </si>
  <si>
    <t>b) Se su 450 persone intervistate 150 risultano sostenere il partito, come si modi-</t>
  </si>
  <si>
    <t>fica l’intervallo di confidenza rispetto a quello costruito su 150 individui? Si motivi la risposta senza eseguire calcoli.</t>
  </si>
  <si>
    <t>c) Sulla base dell'intervallo di confidenza di cui al punto a) possiamo rifiutare l'ipotesi nulla che la percentuale di persone che sostiene il partito</t>
  </si>
  <si>
    <t>sia pari al 43% contro l'alternativa che sia diversa, al livello a del 20%? Motivare la risposta senza eseguire ulteriori calcoli.</t>
  </si>
  <si>
    <t>La stima di puntuale della percentuale</t>
  </si>
  <si>
    <t>non cambia rispetto al caso precedente. Tuttavia il nuovo intervallo di</t>
  </si>
  <si>
    <t>confidenza risulta più corto rispetto all’intervallo precedente. Questo è l’effetto della maggiore numerosità campionaria che, riducendo il la varianza dello stimatore, conduce ad un intervallo più piccolo, e quindi più preciso.</t>
  </si>
  <si>
    <t>L'intervallo al 90% non contiene il valore ipotizzato sotto l'ipotesi nulla. Questo valore non sarà dunque contenuto neanche all'interno dell'intervallo all'80%, più piccolo del precedente.</t>
  </si>
  <si>
    <t>Possiamo quindi rifiutare l'ipotesi nulla.</t>
  </si>
  <si>
    <t>medio pari a 125 euro e scarto quadratico medio parti a 32 euro.</t>
  </si>
  <si>
    <t>a) Costruire un intervallo di confidenza di livello 0,99 per lo scarto quadratico medio reale dei prelievi.</t>
  </si>
  <si>
    <t>c) Si calcoli il p-value per il test di cui al punto precedente.</t>
  </si>
  <si>
    <r>
      <t>c</t>
    </r>
    <r>
      <rPr>
        <vertAlign val="superscript"/>
        <sz val="10"/>
        <rFont val="Arial"/>
        <family val="2"/>
      </rPr>
      <t>2</t>
    </r>
    <r>
      <rPr>
        <vertAlign val="subscript"/>
        <sz val="10"/>
        <rFont val="Symbol"/>
        <family val="1"/>
        <charset val="2"/>
      </rPr>
      <t>1-a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</si>
  <si>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r>
      <t>c</t>
    </r>
    <r>
      <rPr>
        <vertAlign val="superscript"/>
        <sz val="10"/>
        <rFont val="Arial"/>
        <family val="2"/>
      </rPr>
      <t>2</t>
    </r>
    <r>
      <rPr>
        <vertAlign val="subscript"/>
        <sz val="10"/>
        <rFont val="Symbol"/>
        <family val="1"/>
        <charset val="2"/>
      </rPr>
      <t>a</t>
    </r>
    <r>
      <rPr>
        <vertAlign val="subscript"/>
        <sz val="10"/>
        <rFont val="Arial"/>
        <family val="2"/>
      </rPr>
      <t>/2</t>
    </r>
    <r>
      <rPr>
        <sz val="10"/>
        <rFont val="Arial"/>
        <family val="2"/>
      </rPr>
      <t xml:space="preserve"> =</t>
    </r>
  </si>
  <si>
    <t>Estremo inferiore dell'intervallo per lo scarto quadratico medio =</t>
  </si>
  <si>
    <t>Estremo superiore dell'intervallo per lo scarto quadratico medio =</t>
  </si>
  <si>
    <r>
      <t>-t</t>
    </r>
    <r>
      <rPr>
        <vertAlign val="subscript"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</t>
    </r>
  </si>
  <si>
    <t>Possiamo rifiutare l'ipotesi nulla al livello del 10%.</t>
  </si>
  <si>
    <t>Per calcolare il p-value, possiamo utilizzare le tavole della t di student oppure l'approssimazione della t di student alla normale.</t>
  </si>
  <si>
    <t xml:space="preserve">p-value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</si>
</sst>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"/>
    <numFmt numFmtId="167" formatCode="0.00000"/>
  </numFmts>
  <fonts count="20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Symbol"/>
      <family val="1"/>
      <charset val="2"/>
    </font>
    <font>
      <b/>
      <vertAlign val="superscript"/>
      <sz val="10"/>
      <color indexed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Symbol"/>
      <family val="1"/>
      <charset val="2"/>
    </font>
    <font>
      <b/>
      <sz val="10"/>
      <color indexed="10"/>
      <name val="Symbol"/>
      <family val="1"/>
      <charset val="2"/>
    </font>
    <font>
      <sz val="10"/>
      <color indexed="8"/>
      <name val="Symbol"/>
      <family val="1"/>
      <charset val="2"/>
    </font>
    <font>
      <vertAlign val="superscript"/>
      <sz val="10"/>
      <color indexed="8"/>
      <name val="Symbol"/>
      <family val="1"/>
      <charset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5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0" borderId="0" xfId="0" applyFont="1" applyBorder="1"/>
    <xf numFmtId="164" fontId="0" fillId="0" borderId="0" xfId="0" applyNumberFormat="1" applyBorder="1"/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quotePrefix="1"/>
    <xf numFmtId="2" fontId="0" fillId="0" borderId="0" xfId="0" applyNumberFormat="1"/>
    <xf numFmtId="0" fontId="0" fillId="0" borderId="0" xfId="0" applyFill="1" applyBorder="1"/>
    <xf numFmtId="1" fontId="0" fillId="0" borderId="0" xfId="0" applyNumberForma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1" fillId="0" borderId="0" xfId="0" applyFont="1" applyAlignment="1"/>
    <xf numFmtId="165" fontId="0" fillId="0" borderId="0" xfId="0" applyNumberFormat="1"/>
    <xf numFmtId="0" fontId="4" fillId="0" borderId="0" xfId="0" quotePrefix="1" applyFont="1"/>
    <xf numFmtId="0" fontId="0" fillId="0" borderId="0" xfId="0" applyFont="1" applyFill="1" applyBorder="1"/>
    <xf numFmtId="166" fontId="0" fillId="0" borderId="0" xfId="0" applyNumberFormat="1"/>
    <xf numFmtId="0" fontId="9" fillId="0" borderId="0" xfId="0" applyFont="1" applyFill="1" applyBorder="1"/>
    <xf numFmtId="167" fontId="0" fillId="0" borderId="0" xfId="0" applyNumberFormat="1"/>
    <xf numFmtId="0" fontId="12" fillId="0" borderId="0" xfId="0" applyFont="1" applyFill="1" applyBorder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quotePrefix="1" applyFont="1" applyAlignment="1">
      <alignment horizontal="right"/>
    </xf>
    <xf numFmtId="0" fontId="15" fillId="0" borderId="0" xfId="0" quotePrefix="1" applyFont="1"/>
    <xf numFmtId="0" fontId="15" fillId="0" borderId="0" xfId="0" applyFont="1" applyAlignment="1">
      <alignment horizontal="left" wrapText="1"/>
    </xf>
    <xf numFmtId="0" fontId="15" fillId="0" borderId="0" xfId="0" applyFont="1"/>
    <xf numFmtId="0" fontId="12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center" vertical="top" wrapText="1"/>
    </xf>
    <xf numFmtId="0" fontId="12" fillId="0" borderId="0" xfId="0" applyFont="1" applyBorder="1"/>
    <xf numFmtId="0" fontId="3" fillId="0" borderId="0" xfId="0" quotePrefix="1" applyFont="1"/>
    <xf numFmtId="167" fontId="0" fillId="0" borderId="0" xfId="0" applyNumberFormat="1" applyBorder="1"/>
    <xf numFmtId="0" fontId="0" fillId="0" borderId="0" xfId="0" applyFont="1" applyFill="1" applyBorder="1" applyAlignment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3</xdr:row>
          <xdr:rowOff>76200</xdr:rowOff>
        </xdr:from>
        <xdr:to>
          <xdr:col>5</xdr:col>
          <xdr:colOff>190500</xdr:colOff>
          <xdr:row>6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65539</xdr:row>
          <xdr:rowOff>76200</xdr:rowOff>
        </xdr:from>
        <xdr:to>
          <xdr:col>5</xdr:col>
          <xdr:colOff>190500</xdr:colOff>
          <xdr:row>65542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131075</xdr:row>
          <xdr:rowOff>76200</xdr:rowOff>
        </xdr:from>
        <xdr:to>
          <xdr:col>5</xdr:col>
          <xdr:colOff>190500</xdr:colOff>
          <xdr:row>131078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196611</xdr:row>
          <xdr:rowOff>76200</xdr:rowOff>
        </xdr:from>
        <xdr:to>
          <xdr:col>5</xdr:col>
          <xdr:colOff>190500</xdr:colOff>
          <xdr:row>196614</xdr:row>
          <xdr:rowOff>114300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262147</xdr:row>
          <xdr:rowOff>76200</xdr:rowOff>
        </xdr:from>
        <xdr:to>
          <xdr:col>5</xdr:col>
          <xdr:colOff>190500</xdr:colOff>
          <xdr:row>262150</xdr:row>
          <xdr:rowOff>114300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327683</xdr:row>
          <xdr:rowOff>76200</xdr:rowOff>
        </xdr:from>
        <xdr:to>
          <xdr:col>5</xdr:col>
          <xdr:colOff>190500</xdr:colOff>
          <xdr:row>327686</xdr:row>
          <xdr:rowOff>114300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393219</xdr:row>
          <xdr:rowOff>76200</xdr:rowOff>
        </xdr:from>
        <xdr:to>
          <xdr:col>5</xdr:col>
          <xdr:colOff>190500</xdr:colOff>
          <xdr:row>393222</xdr:row>
          <xdr:rowOff>114300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458755</xdr:row>
          <xdr:rowOff>76200</xdr:rowOff>
        </xdr:from>
        <xdr:to>
          <xdr:col>5</xdr:col>
          <xdr:colOff>190500</xdr:colOff>
          <xdr:row>458758</xdr:row>
          <xdr:rowOff>114300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524291</xdr:row>
          <xdr:rowOff>76200</xdr:rowOff>
        </xdr:from>
        <xdr:to>
          <xdr:col>5</xdr:col>
          <xdr:colOff>190500</xdr:colOff>
          <xdr:row>524294</xdr:row>
          <xdr:rowOff>114300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589827</xdr:row>
          <xdr:rowOff>76200</xdr:rowOff>
        </xdr:from>
        <xdr:to>
          <xdr:col>5</xdr:col>
          <xdr:colOff>190500</xdr:colOff>
          <xdr:row>589830</xdr:row>
          <xdr:rowOff>114300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655363</xdr:row>
          <xdr:rowOff>76200</xdr:rowOff>
        </xdr:from>
        <xdr:to>
          <xdr:col>5</xdr:col>
          <xdr:colOff>190500</xdr:colOff>
          <xdr:row>655366</xdr:row>
          <xdr:rowOff>114300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720899</xdr:row>
          <xdr:rowOff>76200</xdr:rowOff>
        </xdr:from>
        <xdr:to>
          <xdr:col>5</xdr:col>
          <xdr:colOff>190500</xdr:colOff>
          <xdr:row>720902</xdr:row>
          <xdr:rowOff>114300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786435</xdr:row>
          <xdr:rowOff>76200</xdr:rowOff>
        </xdr:from>
        <xdr:to>
          <xdr:col>5</xdr:col>
          <xdr:colOff>190500</xdr:colOff>
          <xdr:row>786438</xdr:row>
          <xdr:rowOff>114300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851971</xdr:row>
          <xdr:rowOff>76200</xdr:rowOff>
        </xdr:from>
        <xdr:to>
          <xdr:col>5</xdr:col>
          <xdr:colOff>190500</xdr:colOff>
          <xdr:row>851974</xdr:row>
          <xdr:rowOff>114300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917507</xdr:row>
          <xdr:rowOff>76200</xdr:rowOff>
        </xdr:from>
        <xdr:to>
          <xdr:col>5</xdr:col>
          <xdr:colOff>190500</xdr:colOff>
          <xdr:row>917510</xdr:row>
          <xdr:rowOff>114300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518160</xdr:colOff>
          <xdr:row>983043</xdr:row>
          <xdr:rowOff>76200</xdr:rowOff>
        </xdr:from>
        <xdr:to>
          <xdr:col>5</xdr:col>
          <xdr:colOff>190500</xdr:colOff>
          <xdr:row>983046</xdr:row>
          <xdr:rowOff>114300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3</xdr:row>
          <xdr:rowOff>76200</xdr:rowOff>
        </xdr:from>
        <xdr:to>
          <xdr:col>261</xdr:col>
          <xdr:colOff>190500</xdr:colOff>
          <xdr:row>6</xdr:row>
          <xdr:rowOff>114300</xdr:rowOff>
        </xdr:to>
        <xdr:sp macro="" textlink="">
          <xdr:nvSpPr>
            <xdr:cNvPr id="2065" name="Object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65539</xdr:row>
          <xdr:rowOff>76200</xdr:rowOff>
        </xdr:from>
        <xdr:to>
          <xdr:col>261</xdr:col>
          <xdr:colOff>190500</xdr:colOff>
          <xdr:row>65542</xdr:row>
          <xdr:rowOff>114300</xdr:rowOff>
        </xdr:to>
        <xdr:sp macro="" textlink="">
          <xdr:nvSpPr>
            <xdr:cNvPr id="2066" name="Object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131075</xdr:row>
          <xdr:rowOff>76200</xdr:rowOff>
        </xdr:from>
        <xdr:to>
          <xdr:col>261</xdr:col>
          <xdr:colOff>190500</xdr:colOff>
          <xdr:row>131078</xdr:row>
          <xdr:rowOff>114300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196611</xdr:row>
          <xdr:rowOff>76200</xdr:rowOff>
        </xdr:from>
        <xdr:to>
          <xdr:col>261</xdr:col>
          <xdr:colOff>190500</xdr:colOff>
          <xdr:row>196614</xdr:row>
          <xdr:rowOff>114300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262147</xdr:row>
          <xdr:rowOff>76200</xdr:rowOff>
        </xdr:from>
        <xdr:to>
          <xdr:col>261</xdr:col>
          <xdr:colOff>190500</xdr:colOff>
          <xdr:row>262150</xdr:row>
          <xdr:rowOff>114300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327683</xdr:row>
          <xdr:rowOff>76200</xdr:rowOff>
        </xdr:from>
        <xdr:to>
          <xdr:col>261</xdr:col>
          <xdr:colOff>190500</xdr:colOff>
          <xdr:row>327686</xdr:row>
          <xdr:rowOff>114300</xdr:rowOff>
        </xdr:to>
        <xdr:sp macro="" textlink="">
          <xdr:nvSpPr>
            <xdr:cNvPr id="2070" name="Object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393219</xdr:row>
          <xdr:rowOff>76200</xdr:rowOff>
        </xdr:from>
        <xdr:to>
          <xdr:col>261</xdr:col>
          <xdr:colOff>190500</xdr:colOff>
          <xdr:row>393222</xdr:row>
          <xdr:rowOff>114300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458755</xdr:row>
          <xdr:rowOff>76200</xdr:rowOff>
        </xdr:from>
        <xdr:to>
          <xdr:col>261</xdr:col>
          <xdr:colOff>190500</xdr:colOff>
          <xdr:row>458758</xdr:row>
          <xdr:rowOff>114300</xdr:rowOff>
        </xdr:to>
        <xdr:sp macro="" textlink="">
          <xdr:nvSpPr>
            <xdr:cNvPr id="2072" name="Object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524291</xdr:row>
          <xdr:rowOff>76200</xdr:rowOff>
        </xdr:from>
        <xdr:to>
          <xdr:col>261</xdr:col>
          <xdr:colOff>190500</xdr:colOff>
          <xdr:row>524294</xdr:row>
          <xdr:rowOff>114300</xdr:rowOff>
        </xdr:to>
        <xdr:sp macro="" textlink="">
          <xdr:nvSpPr>
            <xdr:cNvPr id="2073" name="Object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589827</xdr:row>
          <xdr:rowOff>76200</xdr:rowOff>
        </xdr:from>
        <xdr:to>
          <xdr:col>261</xdr:col>
          <xdr:colOff>190500</xdr:colOff>
          <xdr:row>589830</xdr:row>
          <xdr:rowOff>114300</xdr:rowOff>
        </xdr:to>
        <xdr:sp macro="" textlink="">
          <xdr:nvSpPr>
            <xdr:cNvPr id="2074" name="Object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655363</xdr:row>
          <xdr:rowOff>76200</xdr:rowOff>
        </xdr:from>
        <xdr:to>
          <xdr:col>261</xdr:col>
          <xdr:colOff>190500</xdr:colOff>
          <xdr:row>655366</xdr:row>
          <xdr:rowOff>114300</xdr:rowOff>
        </xdr:to>
        <xdr:sp macro="" textlink="">
          <xdr:nvSpPr>
            <xdr:cNvPr id="2075" name="Object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720899</xdr:row>
          <xdr:rowOff>76200</xdr:rowOff>
        </xdr:from>
        <xdr:to>
          <xdr:col>261</xdr:col>
          <xdr:colOff>190500</xdr:colOff>
          <xdr:row>720902</xdr:row>
          <xdr:rowOff>114300</xdr:rowOff>
        </xdr:to>
        <xdr:sp macro="" textlink="">
          <xdr:nvSpPr>
            <xdr:cNvPr id="2076" name="Object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786435</xdr:row>
          <xdr:rowOff>76200</xdr:rowOff>
        </xdr:from>
        <xdr:to>
          <xdr:col>261</xdr:col>
          <xdr:colOff>190500</xdr:colOff>
          <xdr:row>786438</xdr:row>
          <xdr:rowOff>114300</xdr:rowOff>
        </xdr:to>
        <xdr:sp macro="" textlink="">
          <xdr:nvSpPr>
            <xdr:cNvPr id="2077" name="Object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851971</xdr:row>
          <xdr:rowOff>76200</xdr:rowOff>
        </xdr:from>
        <xdr:to>
          <xdr:col>261</xdr:col>
          <xdr:colOff>190500</xdr:colOff>
          <xdr:row>851974</xdr:row>
          <xdr:rowOff>114300</xdr:rowOff>
        </xdr:to>
        <xdr:sp macro="" textlink="">
          <xdr:nvSpPr>
            <xdr:cNvPr id="2078" name="Object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917507</xdr:row>
          <xdr:rowOff>76200</xdr:rowOff>
        </xdr:from>
        <xdr:to>
          <xdr:col>261</xdr:col>
          <xdr:colOff>190500</xdr:colOff>
          <xdr:row>917510</xdr:row>
          <xdr:rowOff>114300</xdr:rowOff>
        </xdr:to>
        <xdr:sp macro="" textlink="">
          <xdr:nvSpPr>
            <xdr:cNvPr id="2079" name="Object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</xdr:col>
          <xdr:colOff>518160</xdr:colOff>
          <xdr:row>983043</xdr:row>
          <xdr:rowOff>76200</xdr:rowOff>
        </xdr:from>
        <xdr:to>
          <xdr:col>261</xdr:col>
          <xdr:colOff>190500</xdr:colOff>
          <xdr:row>983046</xdr:row>
          <xdr:rowOff>114300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3</xdr:row>
          <xdr:rowOff>76200</xdr:rowOff>
        </xdr:from>
        <xdr:to>
          <xdr:col>517</xdr:col>
          <xdr:colOff>190500</xdr:colOff>
          <xdr:row>6</xdr:row>
          <xdr:rowOff>114300</xdr:rowOff>
        </xdr:to>
        <xdr:sp macro="" textlink="">
          <xdr:nvSpPr>
            <xdr:cNvPr id="2081" name="Object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65539</xdr:row>
          <xdr:rowOff>76200</xdr:rowOff>
        </xdr:from>
        <xdr:to>
          <xdr:col>517</xdr:col>
          <xdr:colOff>190500</xdr:colOff>
          <xdr:row>65542</xdr:row>
          <xdr:rowOff>114300</xdr:rowOff>
        </xdr:to>
        <xdr:sp macro="" textlink="">
          <xdr:nvSpPr>
            <xdr:cNvPr id="2082" name="Object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131075</xdr:row>
          <xdr:rowOff>76200</xdr:rowOff>
        </xdr:from>
        <xdr:to>
          <xdr:col>517</xdr:col>
          <xdr:colOff>190500</xdr:colOff>
          <xdr:row>131078</xdr:row>
          <xdr:rowOff>114300</xdr:rowOff>
        </xdr:to>
        <xdr:sp macro="" textlink="">
          <xdr:nvSpPr>
            <xdr:cNvPr id="2083" name="Object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196611</xdr:row>
          <xdr:rowOff>76200</xdr:rowOff>
        </xdr:from>
        <xdr:to>
          <xdr:col>517</xdr:col>
          <xdr:colOff>190500</xdr:colOff>
          <xdr:row>196614</xdr:row>
          <xdr:rowOff>114300</xdr:rowOff>
        </xdr:to>
        <xdr:sp macro="" textlink="">
          <xdr:nvSpPr>
            <xdr:cNvPr id="2084" name="Object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262147</xdr:row>
          <xdr:rowOff>76200</xdr:rowOff>
        </xdr:from>
        <xdr:to>
          <xdr:col>517</xdr:col>
          <xdr:colOff>190500</xdr:colOff>
          <xdr:row>262150</xdr:row>
          <xdr:rowOff>114300</xdr:rowOff>
        </xdr:to>
        <xdr:sp macro="" textlink="">
          <xdr:nvSpPr>
            <xdr:cNvPr id="2085" name="Object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327683</xdr:row>
          <xdr:rowOff>76200</xdr:rowOff>
        </xdr:from>
        <xdr:to>
          <xdr:col>517</xdr:col>
          <xdr:colOff>190500</xdr:colOff>
          <xdr:row>327686</xdr:row>
          <xdr:rowOff>114300</xdr:rowOff>
        </xdr:to>
        <xdr:sp macro="" textlink="">
          <xdr:nvSpPr>
            <xdr:cNvPr id="2086" name="Object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393219</xdr:row>
          <xdr:rowOff>76200</xdr:rowOff>
        </xdr:from>
        <xdr:to>
          <xdr:col>517</xdr:col>
          <xdr:colOff>190500</xdr:colOff>
          <xdr:row>393222</xdr:row>
          <xdr:rowOff>114300</xdr:rowOff>
        </xdr:to>
        <xdr:sp macro="" textlink="">
          <xdr:nvSpPr>
            <xdr:cNvPr id="2087" name="Object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458755</xdr:row>
          <xdr:rowOff>76200</xdr:rowOff>
        </xdr:from>
        <xdr:to>
          <xdr:col>517</xdr:col>
          <xdr:colOff>190500</xdr:colOff>
          <xdr:row>458758</xdr:row>
          <xdr:rowOff>114300</xdr:rowOff>
        </xdr:to>
        <xdr:sp macro="" textlink="">
          <xdr:nvSpPr>
            <xdr:cNvPr id="2088" name="Object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524291</xdr:row>
          <xdr:rowOff>76200</xdr:rowOff>
        </xdr:from>
        <xdr:to>
          <xdr:col>517</xdr:col>
          <xdr:colOff>190500</xdr:colOff>
          <xdr:row>524294</xdr:row>
          <xdr:rowOff>114300</xdr:rowOff>
        </xdr:to>
        <xdr:sp macro="" textlink="">
          <xdr:nvSpPr>
            <xdr:cNvPr id="2089" name="Object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589827</xdr:row>
          <xdr:rowOff>76200</xdr:rowOff>
        </xdr:from>
        <xdr:to>
          <xdr:col>517</xdr:col>
          <xdr:colOff>190500</xdr:colOff>
          <xdr:row>589830</xdr:row>
          <xdr:rowOff>114300</xdr:rowOff>
        </xdr:to>
        <xdr:sp macro="" textlink="">
          <xdr:nvSpPr>
            <xdr:cNvPr id="2090" name="Object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655363</xdr:row>
          <xdr:rowOff>76200</xdr:rowOff>
        </xdr:from>
        <xdr:to>
          <xdr:col>517</xdr:col>
          <xdr:colOff>190500</xdr:colOff>
          <xdr:row>655366</xdr:row>
          <xdr:rowOff>114300</xdr:rowOff>
        </xdr:to>
        <xdr:sp macro="" textlink="">
          <xdr:nvSpPr>
            <xdr:cNvPr id="2091" name="Object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720899</xdr:row>
          <xdr:rowOff>76200</xdr:rowOff>
        </xdr:from>
        <xdr:to>
          <xdr:col>517</xdr:col>
          <xdr:colOff>190500</xdr:colOff>
          <xdr:row>720902</xdr:row>
          <xdr:rowOff>114300</xdr:rowOff>
        </xdr:to>
        <xdr:sp macro="" textlink="">
          <xdr:nvSpPr>
            <xdr:cNvPr id="2092" name="Object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786435</xdr:row>
          <xdr:rowOff>76200</xdr:rowOff>
        </xdr:from>
        <xdr:to>
          <xdr:col>517</xdr:col>
          <xdr:colOff>190500</xdr:colOff>
          <xdr:row>786438</xdr:row>
          <xdr:rowOff>114300</xdr:rowOff>
        </xdr:to>
        <xdr:sp macro="" textlink="">
          <xdr:nvSpPr>
            <xdr:cNvPr id="2093" name="Object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851971</xdr:row>
          <xdr:rowOff>76200</xdr:rowOff>
        </xdr:from>
        <xdr:to>
          <xdr:col>517</xdr:col>
          <xdr:colOff>190500</xdr:colOff>
          <xdr:row>851974</xdr:row>
          <xdr:rowOff>114300</xdr:rowOff>
        </xdr:to>
        <xdr:sp macro="" textlink="">
          <xdr:nvSpPr>
            <xdr:cNvPr id="2094" name="Object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917507</xdr:row>
          <xdr:rowOff>76200</xdr:rowOff>
        </xdr:from>
        <xdr:to>
          <xdr:col>517</xdr:col>
          <xdr:colOff>190500</xdr:colOff>
          <xdr:row>917510</xdr:row>
          <xdr:rowOff>114300</xdr:rowOff>
        </xdr:to>
        <xdr:sp macro="" textlink="">
          <xdr:nvSpPr>
            <xdr:cNvPr id="2095" name="Object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</xdr:col>
          <xdr:colOff>518160</xdr:colOff>
          <xdr:row>983043</xdr:row>
          <xdr:rowOff>76200</xdr:rowOff>
        </xdr:from>
        <xdr:to>
          <xdr:col>517</xdr:col>
          <xdr:colOff>190500</xdr:colOff>
          <xdr:row>983046</xdr:row>
          <xdr:rowOff>114300</xdr:rowOff>
        </xdr:to>
        <xdr:sp macro="" textlink="">
          <xdr:nvSpPr>
            <xdr:cNvPr id="2096" name="Object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3</xdr:row>
          <xdr:rowOff>76200</xdr:rowOff>
        </xdr:from>
        <xdr:to>
          <xdr:col>773</xdr:col>
          <xdr:colOff>190500</xdr:colOff>
          <xdr:row>6</xdr:row>
          <xdr:rowOff>114300</xdr:rowOff>
        </xdr:to>
        <xdr:sp macro="" textlink="">
          <xdr:nvSpPr>
            <xdr:cNvPr id="2097" name="Object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65539</xdr:row>
          <xdr:rowOff>76200</xdr:rowOff>
        </xdr:from>
        <xdr:to>
          <xdr:col>773</xdr:col>
          <xdr:colOff>190500</xdr:colOff>
          <xdr:row>65542</xdr:row>
          <xdr:rowOff>114300</xdr:rowOff>
        </xdr:to>
        <xdr:sp macro="" textlink="">
          <xdr:nvSpPr>
            <xdr:cNvPr id="2098" name="Object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131075</xdr:row>
          <xdr:rowOff>76200</xdr:rowOff>
        </xdr:from>
        <xdr:to>
          <xdr:col>773</xdr:col>
          <xdr:colOff>190500</xdr:colOff>
          <xdr:row>131078</xdr:row>
          <xdr:rowOff>114300</xdr:rowOff>
        </xdr:to>
        <xdr:sp macro="" textlink="">
          <xdr:nvSpPr>
            <xdr:cNvPr id="2099" name="Object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196611</xdr:row>
          <xdr:rowOff>76200</xdr:rowOff>
        </xdr:from>
        <xdr:to>
          <xdr:col>773</xdr:col>
          <xdr:colOff>190500</xdr:colOff>
          <xdr:row>196614</xdr:row>
          <xdr:rowOff>114300</xdr:rowOff>
        </xdr:to>
        <xdr:sp macro="" textlink="">
          <xdr:nvSpPr>
            <xdr:cNvPr id="2100" name="Object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262147</xdr:row>
          <xdr:rowOff>76200</xdr:rowOff>
        </xdr:from>
        <xdr:to>
          <xdr:col>773</xdr:col>
          <xdr:colOff>190500</xdr:colOff>
          <xdr:row>262150</xdr:row>
          <xdr:rowOff>114300</xdr:rowOff>
        </xdr:to>
        <xdr:sp macro="" textlink="">
          <xdr:nvSpPr>
            <xdr:cNvPr id="2101" name="Object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327683</xdr:row>
          <xdr:rowOff>76200</xdr:rowOff>
        </xdr:from>
        <xdr:to>
          <xdr:col>773</xdr:col>
          <xdr:colOff>190500</xdr:colOff>
          <xdr:row>327686</xdr:row>
          <xdr:rowOff>114300</xdr:rowOff>
        </xdr:to>
        <xdr:sp macro="" textlink="">
          <xdr:nvSpPr>
            <xdr:cNvPr id="2102" name="Object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393219</xdr:row>
          <xdr:rowOff>76200</xdr:rowOff>
        </xdr:from>
        <xdr:to>
          <xdr:col>773</xdr:col>
          <xdr:colOff>190500</xdr:colOff>
          <xdr:row>393222</xdr:row>
          <xdr:rowOff>114300</xdr:rowOff>
        </xdr:to>
        <xdr:sp macro="" textlink="">
          <xdr:nvSpPr>
            <xdr:cNvPr id="2103" name="Object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458755</xdr:row>
          <xdr:rowOff>76200</xdr:rowOff>
        </xdr:from>
        <xdr:to>
          <xdr:col>773</xdr:col>
          <xdr:colOff>190500</xdr:colOff>
          <xdr:row>458758</xdr:row>
          <xdr:rowOff>114300</xdr:rowOff>
        </xdr:to>
        <xdr:sp macro="" textlink="">
          <xdr:nvSpPr>
            <xdr:cNvPr id="2104" name="Object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524291</xdr:row>
          <xdr:rowOff>76200</xdr:rowOff>
        </xdr:from>
        <xdr:to>
          <xdr:col>773</xdr:col>
          <xdr:colOff>190500</xdr:colOff>
          <xdr:row>524294</xdr:row>
          <xdr:rowOff>114300</xdr:rowOff>
        </xdr:to>
        <xdr:sp macro="" textlink="">
          <xdr:nvSpPr>
            <xdr:cNvPr id="2105" name="Object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589827</xdr:row>
          <xdr:rowOff>76200</xdr:rowOff>
        </xdr:from>
        <xdr:to>
          <xdr:col>773</xdr:col>
          <xdr:colOff>190500</xdr:colOff>
          <xdr:row>589830</xdr:row>
          <xdr:rowOff>114300</xdr:rowOff>
        </xdr:to>
        <xdr:sp macro="" textlink="">
          <xdr:nvSpPr>
            <xdr:cNvPr id="2106" name="Object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655363</xdr:row>
          <xdr:rowOff>76200</xdr:rowOff>
        </xdr:from>
        <xdr:to>
          <xdr:col>773</xdr:col>
          <xdr:colOff>190500</xdr:colOff>
          <xdr:row>655366</xdr:row>
          <xdr:rowOff>114300</xdr:rowOff>
        </xdr:to>
        <xdr:sp macro="" textlink="">
          <xdr:nvSpPr>
            <xdr:cNvPr id="2107" name="Object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720899</xdr:row>
          <xdr:rowOff>76200</xdr:rowOff>
        </xdr:from>
        <xdr:to>
          <xdr:col>773</xdr:col>
          <xdr:colOff>190500</xdr:colOff>
          <xdr:row>720902</xdr:row>
          <xdr:rowOff>114300</xdr:rowOff>
        </xdr:to>
        <xdr:sp macro="" textlink="">
          <xdr:nvSpPr>
            <xdr:cNvPr id="2108" name="Object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786435</xdr:row>
          <xdr:rowOff>76200</xdr:rowOff>
        </xdr:from>
        <xdr:to>
          <xdr:col>773</xdr:col>
          <xdr:colOff>190500</xdr:colOff>
          <xdr:row>786438</xdr:row>
          <xdr:rowOff>114300</xdr:rowOff>
        </xdr:to>
        <xdr:sp macro="" textlink="">
          <xdr:nvSpPr>
            <xdr:cNvPr id="2109" name="Object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851971</xdr:row>
          <xdr:rowOff>76200</xdr:rowOff>
        </xdr:from>
        <xdr:to>
          <xdr:col>773</xdr:col>
          <xdr:colOff>190500</xdr:colOff>
          <xdr:row>851974</xdr:row>
          <xdr:rowOff>114300</xdr:rowOff>
        </xdr:to>
        <xdr:sp macro="" textlink="">
          <xdr:nvSpPr>
            <xdr:cNvPr id="2110" name="Object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917507</xdr:row>
          <xdr:rowOff>76200</xdr:rowOff>
        </xdr:from>
        <xdr:to>
          <xdr:col>773</xdr:col>
          <xdr:colOff>190500</xdr:colOff>
          <xdr:row>917510</xdr:row>
          <xdr:rowOff>114300</xdr:rowOff>
        </xdr:to>
        <xdr:sp macro="" textlink="">
          <xdr:nvSpPr>
            <xdr:cNvPr id="2111" name="Object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</xdr:col>
          <xdr:colOff>518160</xdr:colOff>
          <xdr:row>983043</xdr:row>
          <xdr:rowOff>76200</xdr:rowOff>
        </xdr:from>
        <xdr:to>
          <xdr:col>773</xdr:col>
          <xdr:colOff>190500</xdr:colOff>
          <xdr:row>983046</xdr:row>
          <xdr:rowOff>114300</xdr:rowOff>
        </xdr:to>
        <xdr:sp macro="" textlink="">
          <xdr:nvSpPr>
            <xdr:cNvPr id="2112" name="Object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3</xdr:row>
          <xdr:rowOff>76200</xdr:rowOff>
        </xdr:from>
        <xdr:to>
          <xdr:col>1029</xdr:col>
          <xdr:colOff>190500</xdr:colOff>
          <xdr:row>6</xdr:row>
          <xdr:rowOff>114300</xdr:rowOff>
        </xdr:to>
        <xdr:sp macro="" textlink="">
          <xdr:nvSpPr>
            <xdr:cNvPr id="2113" name="Object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65539</xdr:row>
          <xdr:rowOff>76200</xdr:rowOff>
        </xdr:from>
        <xdr:to>
          <xdr:col>1029</xdr:col>
          <xdr:colOff>190500</xdr:colOff>
          <xdr:row>65542</xdr:row>
          <xdr:rowOff>114300</xdr:rowOff>
        </xdr:to>
        <xdr:sp macro="" textlink="">
          <xdr:nvSpPr>
            <xdr:cNvPr id="2114" name="Object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131075</xdr:row>
          <xdr:rowOff>76200</xdr:rowOff>
        </xdr:from>
        <xdr:to>
          <xdr:col>1029</xdr:col>
          <xdr:colOff>190500</xdr:colOff>
          <xdr:row>131078</xdr:row>
          <xdr:rowOff>114300</xdr:rowOff>
        </xdr:to>
        <xdr:sp macro="" textlink="">
          <xdr:nvSpPr>
            <xdr:cNvPr id="2115" name="Object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196611</xdr:row>
          <xdr:rowOff>76200</xdr:rowOff>
        </xdr:from>
        <xdr:to>
          <xdr:col>1029</xdr:col>
          <xdr:colOff>190500</xdr:colOff>
          <xdr:row>196614</xdr:row>
          <xdr:rowOff>114300</xdr:rowOff>
        </xdr:to>
        <xdr:sp macro="" textlink="">
          <xdr:nvSpPr>
            <xdr:cNvPr id="2116" name="Object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262147</xdr:row>
          <xdr:rowOff>76200</xdr:rowOff>
        </xdr:from>
        <xdr:to>
          <xdr:col>1029</xdr:col>
          <xdr:colOff>190500</xdr:colOff>
          <xdr:row>262150</xdr:row>
          <xdr:rowOff>114300</xdr:rowOff>
        </xdr:to>
        <xdr:sp macro="" textlink="">
          <xdr:nvSpPr>
            <xdr:cNvPr id="2117" name="Object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327683</xdr:row>
          <xdr:rowOff>76200</xdr:rowOff>
        </xdr:from>
        <xdr:to>
          <xdr:col>1029</xdr:col>
          <xdr:colOff>190500</xdr:colOff>
          <xdr:row>327686</xdr:row>
          <xdr:rowOff>114300</xdr:rowOff>
        </xdr:to>
        <xdr:sp macro="" textlink="">
          <xdr:nvSpPr>
            <xdr:cNvPr id="2118" name="Object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393219</xdr:row>
          <xdr:rowOff>76200</xdr:rowOff>
        </xdr:from>
        <xdr:to>
          <xdr:col>1029</xdr:col>
          <xdr:colOff>190500</xdr:colOff>
          <xdr:row>393222</xdr:row>
          <xdr:rowOff>114300</xdr:rowOff>
        </xdr:to>
        <xdr:sp macro="" textlink="">
          <xdr:nvSpPr>
            <xdr:cNvPr id="2119" name="Object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458755</xdr:row>
          <xdr:rowOff>76200</xdr:rowOff>
        </xdr:from>
        <xdr:to>
          <xdr:col>1029</xdr:col>
          <xdr:colOff>190500</xdr:colOff>
          <xdr:row>458758</xdr:row>
          <xdr:rowOff>114300</xdr:rowOff>
        </xdr:to>
        <xdr:sp macro="" textlink="">
          <xdr:nvSpPr>
            <xdr:cNvPr id="2120" name="Object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524291</xdr:row>
          <xdr:rowOff>76200</xdr:rowOff>
        </xdr:from>
        <xdr:to>
          <xdr:col>1029</xdr:col>
          <xdr:colOff>190500</xdr:colOff>
          <xdr:row>524294</xdr:row>
          <xdr:rowOff>114300</xdr:rowOff>
        </xdr:to>
        <xdr:sp macro="" textlink="">
          <xdr:nvSpPr>
            <xdr:cNvPr id="2121" name="Object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589827</xdr:row>
          <xdr:rowOff>76200</xdr:rowOff>
        </xdr:from>
        <xdr:to>
          <xdr:col>1029</xdr:col>
          <xdr:colOff>190500</xdr:colOff>
          <xdr:row>589830</xdr:row>
          <xdr:rowOff>114300</xdr:rowOff>
        </xdr:to>
        <xdr:sp macro="" textlink="">
          <xdr:nvSpPr>
            <xdr:cNvPr id="2122" name="Object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655363</xdr:row>
          <xdr:rowOff>76200</xdr:rowOff>
        </xdr:from>
        <xdr:to>
          <xdr:col>1029</xdr:col>
          <xdr:colOff>190500</xdr:colOff>
          <xdr:row>655366</xdr:row>
          <xdr:rowOff>114300</xdr:rowOff>
        </xdr:to>
        <xdr:sp macro="" textlink="">
          <xdr:nvSpPr>
            <xdr:cNvPr id="2123" name="Object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720899</xdr:row>
          <xdr:rowOff>76200</xdr:rowOff>
        </xdr:from>
        <xdr:to>
          <xdr:col>1029</xdr:col>
          <xdr:colOff>190500</xdr:colOff>
          <xdr:row>720902</xdr:row>
          <xdr:rowOff>114300</xdr:rowOff>
        </xdr:to>
        <xdr:sp macro="" textlink="">
          <xdr:nvSpPr>
            <xdr:cNvPr id="2124" name="Object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786435</xdr:row>
          <xdr:rowOff>76200</xdr:rowOff>
        </xdr:from>
        <xdr:to>
          <xdr:col>1029</xdr:col>
          <xdr:colOff>190500</xdr:colOff>
          <xdr:row>786438</xdr:row>
          <xdr:rowOff>114300</xdr:rowOff>
        </xdr:to>
        <xdr:sp macro="" textlink="">
          <xdr:nvSpPr>
            <xdr:cNvPr id="2125" name="Object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851971</xdr:row>
          <xdr:rowOff>76200</xdr:rowOff>
        </xdr:from>
        <xdr:to>
          <xdr:col>1029</xdr:col>
          <xdr:colOff>190500</xdr:colOff>
          <xdr:row>851974</xdr:row>
          <xdr:rowOff>114300</xdr:rowOff>
        </xdr:to>
        <xdr:sp macro="" textlink="">
          <xdr:nvSpPr>
            <xdr:cNvPr id="2126" name="Object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917507</xdr:row>
          <xdr:rowOff>76200</xdr:rowOff>
        </xdr:from>
        <xdr:to>
          <xdr:col>1029</xdr:col>
          <xdr:colOff>190500</xdr:colOff>
          <xdr:row>917510</xdr:row>
          <xdr:rowOff>114300</xdr:rowOff>
        </xdr:to>
        <xdr:sp macro="" textlink="">
          <xdr:nvSpPr>
            <xdr:cNvPr id="2127" name="Object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</xdr:col>
          <xdr:colOff>518160</xdr:colOff>
          <xdr:row>983043</xdr:row>
          <xdr:rowOff>76200</xdr:rowOff>
        </xdr:from>
        <xdr:to>
          <xdr:col>1029</xdr:col>
          <xdr:colOff>190500</xdr:colOff>
          <xdr:row>983046</xdr:row>
          <xdr:rowOff>114300</xdr:rowOff>
        </xdr:to>
        <xdr:sp macro="" textlink="">
          <xdr:nvSpPr>
            <xdr:cNvPr id="2128" name="Object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3</xdr:row>
          <xdr:rowOff>76200</xdr:rowOff>
        </xdr:from>
        <xdr:to>
          <xdr:col>1285</xdr:col>
          <xdr:colOff>190500</xdr:colOff>
          <xdr:row>6</xdr:row>
          <xdr:rowOff>114300</xdr:rowOff>
        </xdr:to>
        <xdr:sp macro="" textlink="">
          <xdr:nvSpPr>
            <xdr:cNvPr id="2129" name="Object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65539</xdr:row>
          <xdr:rowOff>76200</xdr:rowOff>
        </xdr:from>
        <xdr:to>
          <xdr:col>1285</xdr:col>
          <xdr:colOff>190500</xdr:colOff>
          <xdr:row>65542</xdr:row>
          <xdr:rowOff>114300</xdr:rowOff>
        </xdr:to>
        <xdr:sp macro="" textlink="">
          <xdr:nvSpPr>
            <xdr:cNvPr id="2130" name="Object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131075</xdr:row>
          <xdr:rowOff>76200</xdr:rowOff>
        </xdr:from>
        <xdr:to>
          <xdr:col>1285</xdr:col>
          <xdr:colOff>190500</xdr:colOff>
          <xdr:row>131078</xdr:row>
          <xdr:rowOff>114300</xdr:rowOff>
        </xdr:to>
        <xdr:sp macro="" textlink="">
          <xdr:nvSpPr>
            <xdr:cNvPr id="2131" name="Object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196611</xdr:row>
          <xdr:rowOff>76200</xdr:rowOff>
        </xdr:from>
        <xdr:to>
          <xdr:col>1285</xdr:col>
          <xdr:colOff>190500</xdr:colOff>
          <xdr:row>196614</xdr:row>
          <xdr:rowOff>114300</xdr:rowOff>
        </xdr:to>
        <xdr:sp macro="" textlink="">
          <xdr:nvSpPr>
            <xdr:cNvPr id="2132" name="Object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262147</xdr:row>
          <xdr:rowOff>76200</xdr:rowOff>
        </xdr:from>
        <xdr:to>
          <xdr:col>1285</xdr:col>
          <xdr:colOff>190500</xdr:colOff>
          <xdr:row>262150</xdr:row>
          <xdr:rowOff>114300</xdr:rowOff>
        </xdr:to>
        <xdr:sp macro="" textlink="">
          <xdr:nvSpPr>
            <xdr:cNvPr id="2133" name="Object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327683</xdr:row>
          <xdr:rowOff>76200</xdr:rowOff>
        </xdr:from>
        <xdr:to>
          <xdr:col>1285</xdr:col>
          <xdr:colOff>190500</xdr:colOff>
          <xdr:row>327686</xdr:row>
          <xdr:rowOff>114300</xdr:rowOff>
        </xdr:to>
        <xdr:sp macro="" textlink="">
          <xdr:nvSpPr>
            <xdr:cNvPr id="2134" name="Object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393219</xdr:row>
          <xdr:rowOff>76200</xdr:rowOff>
        </xdr:from>
        <xdr:to>
          <xdr:col>1285</xdr:col>
          <xdr:colOff>190500</xdr:colOff>
          <xdr:row>393222</xdr:row>
          <xdr:rowOff>114300</xdr:rowOff>
        </xdr:to>
        <xdr:sp macro="" textlink="">
          <xdr:nvSpPr>
            <xdr:cNvPr id="2135" name="Object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458755</xdr:row>
          <xdr:rowOff>76200</xdr:rowOff>
        </xdr:from>
        <xdr:to>
          <xdr:col>1285</xdr:col>
          <xdr:colOff>190500</xdr:colOff>
          <xdr:row>458758</xdr:row>
          <xdr:rowOff>114300</xdr:rowOff>
        </xdr:to>
        <xdr:sp macro="" textlink="">
          <xdr:nvSpPr>
            <xdr:cNvPr id="2136" name="Object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524291</xdr:row>
          <xdr:rowOff>76200</xdr:rowOff>
        </xdr:from>
        <xdr:to>
          <xdr:col>1285</xdr:col>
          <xdr:colOff>190500</xdr:colOff>
          <xdr:row>524294</xdr:row>
          <xdr:rowOff>114300</xdr:rowOff>
        </xdr:to>
        <xdr:sp macro="" textlink="">
          <xdr:nvSpPr>
            <xdr:cNvPr id="2137" name="Object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589827</xdr:row>
          <xdr:rowOff>76200</xdr:rowOff>
        </xdr:from>
        <xdr:to>
          <xdr:col>1285</xdr:col>
          <xdr:colOff>190500</xdr:colOff>
          <xdr:row>589830</xdr:row>
          <xdr:rowOff>114300</xdr:rowOff>
        </xdr:to>
        <xdr:sp macro="" textlink="">
          <xdr:nvSpPr>
            <xdr:cNvPr id="2138" name="Object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655363</xdr:row>
          <xdr:rowOff>76200</xdr:rowOff>
        </xdr:from>
        <xdr:to>
          <xdr:col>1285</xdr:col>
          <xdr:colOff>190500</xdr:colOff>
          <xdr:row>655366</xdr:row>
          <xdr:rowOff>114300</xdr:rowOff>
        </xdr:to>
        <xdr:sp macro="" textlink="">
          <xdr:nvSpPr>
            <xdr:cNvPr id="2139" name="Object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720899</xdr:row>
          <xdr:rowOff>76200</xdr:rowOff>
        </xdr:from>
        <xdr:to>
          <xdr:col>1285</xdr:col>
          <xdr:colOff>190500</xdr:colOff>
          <xdr:row>720902</xdr:row>
          <xdr:rowOff>114300</xdr:rowOff>
        </xdr:to>
        <xdr:sp macro="" textlink="">
          <xdr:nvSpPr>
            <xdr:cNvPr id="2140" name="Object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786435</xdr:row>
          <xdr:rowOff>76200</xdr:rowOff>
        </xdr:from>
        <xdr:to>
          <xdr:col>1285</xdr:col>
          <xdr:colOff>190500</xdr:colOff>
          <xdr:row>786438</xdr:row>
          <xdr:rowOff>114300</xdr:rowOff>
        </xdr:to>
        <xdr:sp macro="" textlink="">
          <xdr:nvSpPr>
            <xdr:cNvPr id="2141" name="Object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851971</xdr:row>
          <xdr:rowOff>76200</xdr:rowOff>
        </xdr:from>
        <xdr:to>
          <xdr:col>1285</xdr:col>
          <xdr:colOff>190500</xdr:colOff>
          <xdr:row>851974</xdr:row>
          <xdr:rowOff>114300</xdr:rowOff>
        </xdr:to>
        <xdr:sp macro="" textlink="">
          <xdr:nvSpPr>
            <xdr:cNvPr id="2142" name="Object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917507</xdr:row>
          <xdr:rowOff>76200</xdr:rowOff>
        </xdr:from>
        <xdr:to>
          <xdr:col>1285</xdr:col>
          <xdr:colOff>190500</xdr:colOff>
          <xdr:row>917510</xdr:row>
          <xdr:rowOff>114300</xdr:rowOff>
        </xdr:to>
        <xdr:sp macro="" textlink="">
          <xdr:nvSpPr>
            <xdr:cNvPr id="2143" name="Object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</xdr:col>
          <xdr:colOff>518160</xdr:colOff>
          <xdr:row>983043</xdr:row>
          <xdr:rowOff>76200</xdr:rowOff>
        </xdr:from>
        <xdr:to>
          <xdr:col>1285</xdr:col>
          <xdr:colOff>190500</xdr:colOff>
          <xdr:row>983046</xdr:row>
          <xdr:rowOff>114300</xdr:rowOff>
        </xdr:to>
        <xdr:sp macro="" textlink="">
          <xdr:nvSpPr>
            <xdr:cNvPr id="2144" name="Object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3</xdr:row>
          <xdr:rowOff>76200</xdr:rowOff>
        </xdr:from>
        <xdr:to>
          <xdr:col>1541</xdr:col>
          <xdr:colOff>190500</xdr:colOff>
          <xdr:row>6</xdr:row>
          <xdr:rowOff>114300</xdr:rowOff>
        </xdr:to>
        <xdr:sp macro="" textlink="">
          <xdr:nvSpPr>
            <xdr:cNvPr id="2145" name="Object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65539</xdr:row>
          <xdr:rowOff>76200</xdr:rowOff>
        </xdr:from>
        <xdr:to>
          <xdr:col>1541</xdr:col>
          <xdr:colOff>190500</xdr:colOff>
          <xdr:row>65542</xdr:row>
          <xdr:rowOff>114300</xdr:rowOff>
        </xdr:to>
        <xdr:sp macro="" textlink="">
          <xdr:nvSpPr>
            <xdr:cNvPr id="2146" name="Object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131075</xdr:row>
          <xdr:rowOff>76200</xdr:rowOff>
        </xdr:from>
        <xdr:to>
          <xdr:col>1541</xdr:col>
          <xdr:colOff>190500</xdr:colOff>
          <xdr:row>131078</xdr:row>
          <xdr:rowOff>114300</xdr:rowOff>
        </xdr:to>
        <xdr:sp macro="" textlink="">
          <xdr:nvSpPr>
            <xdr:cNvPr id="2147" name="Object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196611</xdr:row>
          <xdr:rowOff>76200</xdr:rowOff>
        </xdr:from>
        <xdr:to>
          <xdr:col>1541</xdr:col>
          <xdr:colOff>190500</xdr:colOff>
          <xdr:row>196614</xdr:row>
          <xdr:rowOff>114300</xdr:rowOff>
        </xdr:to>
        <xdr:sp macro="" textlink="">
          <xdr:nvSpPr>
            <xdr:cNvPr id="2148" name="Object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262147</xdr:row>
          <xdr:rowOff>76200</xdr:rowOff>
        </xdr:from>
        <xdr:to>
          <xdr:col>1541</xdr:col>
          <xdr:colOff>190500</xdr:colOff>
          <xdr:row>262150</xdr:row>
          <xdr:rowOff>114300</xdr:rowOff>
        </xdr:to>
        <xdr:sp macro="" textlink="">
          <xdr:nvSpPr>
            <xdr:cNvPr id="2149" name="Object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327683</xdr:row>
          <xdr:rowOff>76200</xdr:rowOff>
        </xdr:from>
        <xdr:to>
          <xdr:col>1541</xdr:col>
          <xdr:colOff>190500</xdr:colOff>
          <xdr:row>327686</xdr:row>
          <xdr:rowOff>114300</xdr:rowOff>
        </xdr:to>
        <xdr:sp macro="" textlink="">
          <xdr:nvSpPr>
            <xdr:cNvPr id="2150" name="Object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393219</xdr:row>
          <xdr:rowOff>76200</xdr:rowOff>
        </xdr:from>
        <xdr:to>
          <xdr:col>1541</xdr:col>
          <xdr:colOff>190500</xdr:colOff>
          <xdr:row>393222</xdr:row>
          <xdr:rowOff>114300</xdr:rowOff>
        </xdr:to>
        <xdr:sp macro="" textlink="">
          <xdr:nvSpPr>
            <xdr:cNvPr id="2151" name="Object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458755</xdr:row>
          <xdr:rowOff>76200</xdr:rowOff>
        </xdr:from>
        <xdr:to>
          <xdr:col>1541</xdr:col>
          <xdr:colOff>190500</xdr:colOff>
          <xdr:row>458758</xdr:row>
          <xdr:rowOff>114300</xdr:rowOff>
        </xdr:to>
        <xdr:sp macro="" textlink="">
          <xdr:nvSpPr>
            <xdr:cNvPr id="2152" name="Object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524291</xdr:row>
          <xdr:rowOff>76200</xdr:rowOff>
        </xdr:from>
        <xdr:to>
          <xdr:col>1541</xdr:col>
          <xdr:colOff>190500</xdr:colOff>
          <xdr:row>524294</xdr:row>
          <xdr:rowOff>114300</xdr:rowOff>
        </xdr:to>
        <xdr:sp macro="" textlink="">
          <xdr:nvSpPr>
            <xdr:cNvPr id="2153" name="Object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589827</xdr:row>
          <xdr:rowOff>76200</xdr:rowOff>
        </xdr:from>
        <xdr:to>
          <xdr:col>1541</xdr:col>
          <xdr:colOff>190500</xdr:colOff>
          <xdr:row>589830</xdr:row>
          <xdr:rowOff>114300</xdr:rowOff>
        </xdr:to>
        <xdr:sp macro="" textlink="">
          <xdr:nvSpPr>
            <xdr:cNvPr id="2154" name="Object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655363</xdr:row>
          <xdr:rowOff>76200</xdr:rowOff>
        </xdr:from>
        <xdr:to>
          <xdr:col>1541</xdr:col>
          <xdr:colOff>190500</xdr:colOff>
          <xdr:row>655366</xdr:row>
          <xdr:rowOff>114300</xdr:rowOff>
        </xdr:to>
        <xdr:sp macro="" textlink="">
          <xdr:nvSpPr>
            <xdr:cNvPr id="2155" name="Object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720899</xdr:row>
          <xdr:rowOff>76200</xdr:rowOff>
        </xdr:from>
        <xdr:to>
          <xdr:col>1541</xdr:col>
          <xdr:colOff>190500</xdr:colOff>
          <xdr:row>720902</xdr:row>
          <xdr:rowOff>114300</xdr:rowOff>
        </xdr:to>
        <xdr:sp macro="" textlink="">
          <xdr:nvSpPr>
            <xdr:cNvPr id="2156" name="Object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786435</xdr:row>
          <xdr:rowOff>76200</xdr:rowOff>
        </xdr:from>
        <xdr:to>
          <xdr:col>1541</xdr:col>
          <xdr:colOff>190500</xdr:colOff>
          <xdr:row>786438</xdr:row>
          <xdr:rowOff>114300</xdr:rowOff>
        </xdr:to>
        <xdr:sp macro="" textlink="">
          <xdr:nvSpPr>
            <xdr:cNvPr id="2157" name="Object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851971</xdr:row>
          <xdr:rowOff>76200</xdr:rowOff>
        </xdr:from>
        <xdr:to>
          <xdr:col>1541</xdr:col>
          <xdr:colOff>190500</xdr:colOff>
          <xdr:row>851974</xdr:row>
          <xdr:rowOff>114300</xdr:rowOff>
        </xdr:to>
        <xdr:sp macro="" textlink="">
          <xdr:nvSpPr>
            <xdr:cNvPr id="2158" name="Object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917507</xdr:row>
          <xdr:rowOff>76200</xdr:rowOff>
        </xdr:from>
        <xdr:to>
          <xdr:col>1541</xdr:col>
          <xdr:colOff>190500</xdr:colOff>
          <xdr:row>917510</xdr:row>
          <xdr:rowOff>114300</xdr:rowOff>
        </xdr:to>
        <xdr:sp macro="" textlink="">
          <xdr:nvSpPr>
            <xdr:cNvPr id="2159" name="Object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</xdr:col>
          <xdr:colOff>518160</xdr:colOff>
          <xdr:row>983043</xdr:row>
          <xdr:rowOff>76200</xdr:rowOff>
        </xdr:from>
        <xdr:to>
          <xdr:col>1541</xdr:col>
          <xdr:colOff>190500</xdr:colOff>
          <xdr:row>983046</xdr:row>
          <xdr:rowOff>114300</xdr:rowOff>
        </xdr:to>
        <xdr:sp macro="" textlink="">
          <xdr:nvSpPr>
            <xdr:cNvPr id="2160" name="Object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3</xdr:row>
          <xdr:rowOff>76200</xdr:rowOff>
        </xdr:from>
        <xdr:to>
          <xdr:col>1797</xdr:col>
          <xdr:colOff>190500</xdr:colOff>
          <xdr:row>6</xdr:row>
          <xdr:rowOff>114300</xdr:rowOff>
        </xdr:to>
        <xdr:sp macro="" textlink="">
          <xdr:nvSpPr>
            <xdr:cNvPr id="2161" name="Object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65539</xdr:row>
          <xdr:rowOff>76200</xdr:rowOff>
        </xdr:from>
        <xdr:to>
          <xdr:col>1797</xdr:col>
          <xdr:colOff>190500</xdr:colOff>
          <xdr:row>65542</xdr:row>
          <xdr:rowOff>114300</xdr:rowOff>
        </xdr:to>
        <xdr:sp macro="" textlink="">
          <xdr:nvSpPr>
            <xdr:cNvPr id="2162" name="Object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131075</xdr:row>
          <xdr:rowOff>76200</xdr:rowOff>
        </xdr:from>
        <xdr:to>
          <xdr:col>1797</xdr:col>
          <xdr:colOff>190500</xdr:colOff>
          <xdr:row>131078</xdr:row>
          <xdr:rowOff>114300</xdr:rowOff>
        </xdr:to>
        <xdr:sp macro="" textlink="">
          <xdr:nvSpPr>
            <xdr:cNvPr id="2163" name="Object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196611</xdr:row>
          <xdr:rowOff>76200</xdr:rowOff>
        </xdr:from>
        <xdr:to>
          <xdr:col>1797</xdr:col>
          <xdr:colOff>190500</xdr:colOff>
          <xdr:row>196614</xdr:row>
          <xdr:rowOff>114300</xdr:rowOff>
        </xdr:to>
        <xdr:sp macro="" textlink="">
          <xdr:nvSpPr>
            <xdr:cNvPr id="2164" name="Object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262147</xdr:row>
          <xdr:rowOff>76200</xdr:rowOff>
        </xdr:from>
        <xdr:to>
          <xdr:col>1797</xdr:col>
          <xdr:colOff>190500</xdr:colOff>
          <xdr:row>262150</xdr:row>
          <xdr:rowOff>114300</xdr:rowOff>
        </xdr:to>
        <xdr:sp macro="" textlink="">
          <xdr:nvSpPr>
            <xdr:cNvPr id="2165" name="Object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327683</xdr:row>
          <xdr:rowOff>76200</xdr:rowOff>
        </xdr:from>
        <xdr:to>
          <xdr:col>1797</xdr:col>
          <xdr:colOff>190500</xdr:colOff>
          <xdr:row>327686</xdr:row>
          <xdr:rowOff>114300</xdr:rowOff>
        </xdr:to>
        <xdr:sp macro="" textlink="">
          <xdr:nvSpPr>
            <xdr:cNvPr id="2166" name="Object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393219</xdr:row>
          <xdr:rowOff>76200</xdr:rowOff>
        </xdr:from>
        <xdr:to>
          <xdr:col>1797</xdr:col>
          <xdr:colOff>190500</xdr:colOff>
          <xdr:row>393222</xdr:row>
          <xdr:rowOff>114300</xdr:rowOff>
        </xdr:to>
        <xdr:sp macro="" textlink="">
          <xdr:nvSpPr>
            <xdr:cNvPr id="2167" name="Object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458755</xdr:row>
          <xdr:rowOff>76200</xdr:rowOff>
        </xdr:from>
        <xdr:to>
          <xdr:col>1797</xdr:col>
          <xdr:colOff>190500</xdr:colOff>
          <xdr:row>458758</xdr:row>
          <xdr:rowOff>114300</xdr:rowOff>
        </xdr:to>
        <xdr:sp macro="" textlink="">
          <xdr:nvSpPr>
            <xdr:cNvPr id="2168" name="Object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524291</xdr:row>
          <xdr:rowOff>76200</xdr:rowOff>
        </xdr:from>
        <xdr:to>
          <xdr:col>1797</xdr:col>
          <xdr:colOff>190500</xdr:colOff>
          <xdr:row>524294</xdr:row>
          <xdr:rowOff>114300</xdr:rowOff>
        </xdr:to>
        <xdr:sp macro="" textlink="">
          <xdr:nvSpPr>
            <xdr:cNvPr id="2169" name="Object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589827</xdr:row>
          <xdr:rowOff>76200</xdr:rowOff>
        </xdr:from>
        <xdr:to>
          <xdr:col>1797</xdr:col>
          <xdr:colOff>190500</xdr:colOff>
          <xdr:row>589830</xdr:row>
          <xdr:rowOff>114300</xdr:rowOff>
        </xdr:to>
        <xdr:sp macro="" textlink="">
          <xdr:nvSpPr>
            <xdr:cNvPr id="2170" name="Object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655363</xdr:row>
          <xdr:rowOff>76200</xdr:rowOff>
        </xdr:from>
        <xdr:to>
          <xdr:col>1797</xdr:col>
          <xdr:colOff>190500</xdr:colOff>
          <xdr:row>655366</xdr:row>
          <xdr:rowOff>114300</xdr:rowOff>
        </xdr:to>
        <xdr:sp macro="" textlink="">
          <xdr:nvSpPr>
            <xdr:cNvPr id="2171" name="Object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720899</xdr:row>
          <xdr:rowOff>76200</xdr:rowOff>
        </xdr:from>
        <xdr:to>
          <xdr:col>1797</xdr:col>
          <xdr:colOff>190500</xdr:colOff>
          <xdr:row>720902</xdr:row>
          <xdr:rowOff>114300</xdr:rowOff>
        </xdr:to>
        <xdr:sp macro="" textlink="">
          <xdr:nvSpPr>
            <xdr:cNvPr id="2172" name="Object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786435</xdr:row>
          <xdr:rowOff>76200</xdr:rowOff>
        </xdr:from>
        <xdr:to>
          <xdr:col>1797</xdr:col>
          <xdr:colOff>190500</xdr:colOff>
          <xdr:row>786438</xdr:row>
          <xdr:rowOff>114300</xdr:rowOff>
        </xdr:to>
        <xdr:sp macro="" textlink="">
          <xdr:nvSpPr>
            <xdr:cNvPr id="2173" name="Object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851971</xdr:row>
          <xdr:rowOff>76200</xdr:rowOff>
        </xdr:from>
        <xdr:to>
          <xdr:col>1797</xdr:col>
          <xdr:colOff>190500</xdr:colOff>
          <xdr:row>851974</xdr:row>
          <xdr:rowOff>114300</xdr:rowOff>
        </xdr:to>
        <xdr:sp macro="" textlink="">
          <xdr:nvSpPr>
            <xdr:cNvPr id="2174" name="Object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917507</xdr:row>
          <xdr:rowOff>76200</xdr:rowOff>
        </xdr:from>
        <xdr:to>
          <xdr:col>1797</xdr:col>
          <xdr:colOff>190500</xdr:colOff>
          <xdr:row>917510</xdr:row>
          <xdr:rowOff>114300</xdr:rowOff>
        </xdr:to>
        <xdr:sp macro="" textlink="">
          <xdr:nvSpPr>
            <xdr:cNvPr id="2175" name="Object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1792</xdr:col>
          <xdr:colOff>518160</xdr:colOff>
          <xdr:row>983043</xdr:row>
          <xdr:rowOff>76200</xdr:rowOff>
        </xdr:from>
        <xdr:to>
          <xdr:col>1797</xdr:col>
          <xdr:colOff>190500</xdr:colOff>
          <xdr:row>983046</xdr:row>
          <xdr:rowOff>114300</xdr:rowOff>
        </xdr:to>
        <xdr:sp macro="" textlink="">
          <xdr:nvSpPr>
            <xdr:cNvPr id="2176" name="Object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3</xdr:row>
          <xdr:rowOff>76200</xdr:rowOff>
        </xdr:from>
        <xdr:to>
          <xdr:col>2053</xdr:col>
          <xdr:colOff>190500</xdr:colOff>
          <xdr:row>6</xdr:row>
          <xdr:rowOff>114300</xdr:rowOff>
        </xdr:to>
        <xdr:sp macro="" textlink="">
          <xdr:nvSpPr>
            <xdr:cNvPr id="2177" name="Object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65539</xdr:row>
          <xdr:rowOff>76200</xdr:rowOff>
        </xdr:from>
        <xdr:to>
          <xdr:col>2053</xdr:col>
          <xdr:colOff>190500</xdr:colOff>
          <xdr:row>65542</xdr:row>
          <xdr:rowOff>114300</xdr:rowOff>
        </xdr:to>
        <xdr:sp macro="" textlink="">
          <xdr:nvSpPr>
            <xdr:cNvPr id="2178" name="Object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131075</xdr:row>
          <xdr:rowOff>76200</xdr:rowOff>
        </xdr:from>
        <xdr:to>
          <xdr:col>2053</xdr:col>
          <xdr:colOff>190500</xdr:colOff>
          <xdr:row>131078</xdr:row>
          <xdr:rowOff>114300</xdr:rowOff>
        </xdr:to>
        <xdr:sp macro="" textlink="">
          <xdr:nvSpPr>
            <xdr:cNvPr id="2179" name="Object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196611</xdr:row>
          <xdr:rowOff>76200</xdr:rowOff>
        </xdr:from>
        <xdr:to>
          <xdr:col>2053</xdr:col>
          <xdr:colOff>190500</xdr:colOff>
          <xdr:row>196614</xdr:row>
          <xdr:rowOff>114300</xdr:rowOff>
        </xdr:to>
        <xdr:sp macro="" textlink="">
          <xdr:nvSpPr>
            <xdr:cNvPr id="2180" name="Object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262147</xdr:row>
          <xdr:rowOff>76200</xdr:rowOff>
        </xdr:from>
        <xdr:to>
          <xdr:col>2053</xdr:col>
          <xdr:colOff>190500</xdr:colOff>
          <xdr:row>262150</xdr:row>
          <xdr:rowOff>114300</xdr:rowOff>
        </xdr:to>
        <xdr:sp macro="" textlink="">
          <xdr:nvSpPr>
            <xdr:cNvPr id="2181" name="Object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327683</xdr:row>
          <xdr:rowOff>76200</xdr:rowOff>
        </xdr:from>
        <xdr:to>
          <xdr:col>2053</xdr:col>
          <xdr:colOff>190500</xdr:colOff>
          <xdr:row>327686</xdr:row>
          <xdr:rowOff>114300</xdr:rowOff>
        </xdr:to>
        <xdr:sp macro="" textlink="">
          <xdr:nvSpPr>
            <xdr:cNvPr id="2182" name="Object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393219</xdr:row>
          <xdr:rowOff>76200</xdr:rowOff>
        </xdr:from>
        <xdr:to>
          <xdr:col>2053</xdr:col>
          <xdr:colOff>190500</xdr:colOff>
          <xdr:row>393222</xdr:row>
          <xdr:rowOff>114300</xdr:rowOff>
        </xdr:to>
        <xdr:sp macro="" textlink="">
          <xdr:nvSpPr>
            <xdr:cNvPr id="2183" name="Object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458755</xdr:row>
          <xdr:rowOff>76200</xdr:rowOff>
        </xdr:from>
        <xdr:to>
          <xdr:col>2053</xdr:col>
          <xdr:colOff>190500</xdr:colOff>
          <xdr:row>458758</xdr:row>
          <xdr:rowOff>114300</xdr:rowOff>
        </xdr:to>
        <xdr:sp macro="" textlink="">
          <xdr:nvSpPr>
            <xdr:cNvPr id="2184" name="Object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524291</xdr:row>
          <xdr:rowOff>76200</xdr:rowOff>
        </xdr:from>
        <xdr:to>
          <xdr:col>2053</xdr:col>
          <xdr:colOff>190500</xdr:colOff>
          <xdr:row>524294</xdr:row>
          <xdr:rowOff>114300</xdr:rowOff>
        </xdr:to>
        <xdr:sp macro="" textlink="">
          <xdr:nvSpPr>
            <xdr:cNvPr id="2185" name="Object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589827</xdr:row>
          <xdr:rowOff>76200</xdr:rowOff>
        </xdr:from>
        <xdr:to>
          <xdr:col>2053</xdr:col>
          <xdr:colOff>190500</xdr:colOff>
          <xdr:row>589830</xdr:row>
          <xdr:rowOff>114300</xdr:rowOff>
        </xdr:to>
        <xdr:sp macro="" textlink="">
          <xdr:nvSpPr>
            <xdr:cNvPr id="2186" name="Object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655363</xdr:row>
          <xdr:rowOff>76200</xdr:rowOff>
        </xdr:from>
        <xdr:to>
          <xdr:col>2053</xdr:col>
          <xdr:colOff>190500</xdr:colOff>
          <xdr:row>655366</xdr:row>
          <xdr:rowOff>114300</xdr:rowOff>
        </xdr:to>
        <xdr:sp macro="" textlink="">
          <xdr:nvSpPr>
            <xdr:cNvPr id="2187" name="Object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720899</xdr:row>
          <xdr:rowOff>76200</xdr:rowOff>
        </xdr:from>
        <xdr:to>
          <xdr:col>2053</xdr:col>
          <xdr:colOff>190500</xdr:colOff>
          <xdr:row>720902</xdr:row>
          <xdr:rowOff>114300</xdr:rowOff>
        </xdr:to>
        <xdr:sp macro="" textlink="">
          <xdr:nvSpPr>
            <xdr:cNvPr id="2188" name="Object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786435</xdr:row>
          <xdr:rowOff>76200</xdr:rowOff>
        </xdr:from>
        <xdr:to>
          <xdr:col>2053</xdr:col>
          <xdr:colOff>190500</xdr:colOff>
          <xdr:row>786438</xdr:row>
          <xdr:rowOff>114300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851971</xdr:row>
          <xdr:rowOff>76200</xdr:rowOff>
        </xdr:from>
        <xdr:to>
          <xdr:col>2053</xdr:col>
          <xdr:colOff>190500</xdr:colOff>
          <xdr:row>851974</xdr:row>
          <xdr:rowOff>114300</xdr:rowOff>
        </xdr:to>
        <xdr:sp macro="" textlink="">
          <xdr:nvSpPr>
            <xdr:cNvPr id="2190" name="Object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917507</xdr:row>
          <xdr:rowOff>76200</xdr:rowOff>
        </xdr:from>
        <xdr:to>
          <xdr:col>2053</xdr:col>
          <xdr:colOff>190500</xdr:colOff>
          <xdr:row>917510</xdr:row>
          <xdr:rowOff>114300</xdr:rowOff>
        </xdr:to>
        <xdr:sp macro="" textlink="">
          <xdr:nvSpPr>
            <xdr:cNvPr id="2191" name="Object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2048</xdr:col>
          <xdr:colOff>518160</xdr:colOff>
          <xdr:row>983043</xdr:row>
          <xdr:rowOff>76200</xdr:rowOff>
        </xdr:from>
        <xdr:to>
          <xdr:col>2053</xdr:col>
          <xdr:colOff>190500</xdr:colOff>
          <xdr:row>983046</xdr:row>
          <xdr:rowOff>114300</xdr:rowOff>
        </xdr:to>
        <xdr:sp macro="" textlink="">
          <xdr:nvSpPr>
            <xdr:cNvPr id="2192" name="Object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3</xdr:row>
          <xdr:rowOff>76200</xdr:rowOff>
        </xdr:from>
        <xdr:to>
          <xdr:col>2309</xdr:col>
          <xdr:colOff>190500</xdr:colOff>
          <xdr:row>6</xdr:row>
          <xdr:rowOff>114300</xdr:rowOff>
        </xdr:to>
        <xdr:sp macro="" textlink="">
          <xdr:nvSpPr>
            <xdr:cNvPr id="2193" name="Object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65539</xdr:row>
          <xdr:rowOff>76200</xdr:rowOff>
        </xdr:from>
        <xdr:to>
          <xdr:col>2309</xdr:col>
          <xdr:colOff>190500</xdr:colOff>
          <xdr:row>65542</xdr:row>
          <xdr:rowOff>114300</xdr:rowOff>
        </xdr:to>
        <xdr:sp macro="" textlink="">
          <xdr:nvSpPr>
            <xdr:cNvPr id="2194" name="Object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131075</xdr:row>
          <xdr:rowOff>76200</xdr:rowOff>
        </xdr:from>
        <xdr:to>
          <xdr:col>2309</xdr:col>
          <xdr:colOff>190500</xdr:colOff>
          <xdr:row>131078</xdr:row>
          <xdr:rowOff>114300</xdr:rowOff>
        </xdr:to>
        <xdr:sp macro="" textlink="">
          <xdr:nvSpPr>
            <xdr:cNvPr id="2195" name="Object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196611</xdr:row>
          <xdr:rowOff>76200</xdr:rowOff>
        </xdr:from>
        <xdr:to>
          <xdr:col>2309</xdr:col>
          <xdr:colOff>190500</xdr:colOff>
          <xdr:row>196614</xdr:row>
          <xdr:rowOff>114300</xdr:rowOff>
        </xdr:to>
        <xdr:sp macro="" textlink="">
          <xdr:nvSpPr>
            <xdr:cNvPr id="2196" name="Object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262147</xdr:row>
          <xdr:rowOff>76200</xdr:rowOff>
        </xdr:from>
        <xdr:to>
          <xdr:col>2309</xdr:col>
          <xdr:colOff>190500</xdr:colOff>
          <xdr:row>262150</xdr:row>
          <xdr:rowOff>114300</xdr:rowOff>
        </xdr:to>
        <xdr:sp macro="" textlink="">
          <xdr:nvSpPr>
            <xdr:cNvPr id="2197" name="Object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327683</xdr:row>
          <xdr:rowOff>76200</xdr:rowOff>
        </xdr:from>
        <xdr:to>
          <xdr:col>2309</xdr:col>
          <xdr:colOff>190500</xdr:colOff>
          <xdr:row>327686</xdr:row>
          <xdr:rowOff>114300</xdr:rowOff>
        </xdr:to>
        <xdr:sp macro="" textlink="">
          <xdr:nvSpPr>
            <xdr:cNvPr id="2198" name="Object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393219</xdr:row>
          <xdr:rowOff>76200</xdr:rowOff>
        </xdr:from>
        <xdr:to>
          <xdr:col>2309</xdr:col>
          <xdr:colOff>190500</xdr:colOff>
          <xdr:row>393222</xdr:row>
          <xdr:rowOff>114300</xdr:rowOff>
        </xdr:to>
        <xdr:sp macro="" textlink="">
          <xdr:nvSpPr>
            <xdr:cNvPr id="2199" name="Object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458755</xdr:row>
          <xdr:rowOff>76200</xdr:rowOff>
        </xdr:from>
        <xdr:to>
          <xdr:col>2309</xdr:col>
          <xdr:colOff>190500</xdr:colOff>
          <xdr:row>458758</xdr:row>
          <xdr:rowOff>114300</xdr:rowOff>
        </xdr:to>
        <xdr:sp macro="" textlink="">
          <xdr:nvSpPr>
            <xdr:cNvPr id="2200" name="Object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524291</xdr:row>
          <xdr:rowOff>76200</xdr:rowOff>
        </xdr:from>
        <xdr:to>
          <xdr:col>2309</xdr:col>
          <xdr:colOff>190500</xdr:colOff>
          <xdr:row>524294</xdr:row>
          <xdr:rowOff>114300</xdr:rowOff>
        </xdr:to>
        <xdr:sp macro="" textlink="">
          <xdr:nvSpPr>
            <xdr:cNvPr id="2201" name="Object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589827</xdr:row>
          <xdr:rowOff>76200</xdr:rowOff>
        </xdr:from>
        <xdr:to>
          <xdr:col>2309</xdr:col>
          <xdr:colOff>190500</xdr:colOff>
          <xdr:row>589830</xdr:row>
          <xdr:rowOff>114300</xdr:rowOff>
        </xdr:to>
        <xdr:sp macro="" textlink="">
          <xdr:nvSpPr>
            <xdr:cNvPr id="2202" name="Object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655363</xdr:row>
          <xdr:rowOff>76200</xdr:rowOff>
        </xdr:from>
        <xdr:to>
          <xdr:col>2309</xdr:col>
          <xdr:colOff>190500</xdr:colOff>
          <xdr:row>655366</xdr:row>
          <xdr:rowOff>114300</xdr:rowOff>
        </xdr:to>
        <xdr:sp macro="" textlink="">
          <xdr:nvSpPr>
            <xdr:cNvPr id="2203" name="Object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720899</xdr:row>
          <xdr:rowOff>76200</xdr:rowOff>
        </xdr:from>
        <xdr:to>
          <xdr:col>2309</xdr:col>
          <xdr:colOff>190500</xdr:colOff>
          <xdr:row>720902</xdr:row>
          <xdr:rowOff>114300</xdr:rowOff>
        </xdr:to>
        <xdr:sp macro="" textlink="">
          <xdr:nvSpPr>
            <xdr:cNvPr id="2204" name="Object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786435</xdr:row>
          <xdr:rowOff>76200</xdr:rowOff>
        </xdr:from>
        <xdr:to>
          <xdr:col>2309</xdr:col>
          <xdr:colOff>190500</xdr:colOff>
          <xdr:row>786438</xdr:row>
          <xdr:rowOff>114300</xdr:rowOff>
        </xdr:to>
        <xdr:sp macro="" textlink="">
          <xdr:nvSpPr>
            <xdr:cNvPr id="2205" name="Object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851971</xdr:row>
          <xdr:rowOff>76200</xdr:rowOff>
        </xdr:from>
        <xdr:to>
          <xdr:col>2309</xdr:col>
          <xdr:colOff>190500</xdr:colOff>
          <xdr:row>851974</xdr:row>
          <xdr:rowOff>114300</xdr:rowOff>
        </xdr:to>
        <xdr:sp macro="" textlink="">
          <xdr:nvSpPr>
            <xdr:cNvPr id="2206" name="Object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917507</xdr:row>
          <xdr:rowOff>76200</xdr:rowOff>
        </xdr:from>
        <xdr:to>
          <xdr:col>2309</xdr:col>
          <xdr:colOff>190500</xdr:colOff>
          <xdr:row>917510</xdr:row>
          <xdr:rowOff>114300</xdr:rowOff>
        </xdr:to>
        <xdr:sp macro="" textlink="">
          <xdr:nvSpPr>
            <xdr:cNvPr id="2207" name="Object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2304</xdr:col>
          <xdr:colOff>518160</xdr:colOff>
          <xdr:row>983043</xdr:row>
          <xdr:rowOff>76200</xdr:rowOff>
        </xdr:from>
        <xdr:to>
          <xdr:col>2309</xdr:col>
          <xdr:colOff>190500</xdr:colOff>
          <xdr:row>983046</xdr:row>
          <xdr:rowOff>114300</xdr:rowOff>
        </xdr:to>
        <xdr:sp macro="" textlink="">
          <xdr:nvSpPr>
            <xdr:cNvPr id="2208" name="Object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3</xdr:row>
          <xdr:rowOff>76200</xdr:rowOff>
        </xdr:from>
        <xdr:to>
          <xdr:col>2565</xdr:col>
          <xdr:colOff>190500</xdr:colOff>
          <xdr:row>6</xdr:row>
          <xdr:rowOff>114300</xdr:rowOff>
        </xdr:to>
        <xdr:sp macro="" textlink="">
          <xdr:nvSpPr>
            <xdr:cNvPr id="2209" name="Object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65539</xdr:row>
          <xdr:rowOff>76200</xdr:rowOff>
        </xdr:from>
        <xdr:to>
          <xdr:col>2565</xdr:col>
          <xdr:colOff>190500</xdr:colOff>
          <xdr:row>65542</xdr:row>
          <xdr:rowOff>114300</xdr:rowOff>
        </xdr:to>
        <xdr:sp macro="" textlink="">
          <xdr:nvSpPr>
            <xdr:cNvPr id="2210" name="Object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131075</xdr:row>
          <xdr:rowOff>76200</xdr:rowOff>
        </xdr:from>
        <xdr:to>
          <xdr:col>2565</xdr:col>
          <xdr:colOff>190500</xdr:colOff>
          <xdr:row>131078</xdr:row>
          <xdr:rowOff>114300</xdr:rowOff>
        </xdr:to>
        <xdr:sp macro="" textlink="">
          <xdr:nvSpPr>
            <xdr:cNvPr id="2211" name="Object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196611</xdr:row>
          <xdr:rowOff>76200</xdr:rowOff>
        </xdr:from>
        <xdr:to>
          <xdr:col>2565</xdr:col>
          <xdr:colOff>190500</xdr:colOff>
          <xdr:row>196614</xdr:row>
          <xdr:rowOff>114300</xdr:rowOff>
        </xdr:to>
        <xdr:sp macro="" textlink="">
          <xdr:nvSpPr>
            <xdr:cNvPr id="2212" name="Object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262147</xdr:row>
          <xdr:rowOff>76200</xdr:rowOff>
        </xdr:from>
        <xdr:to>
          <xdr:col>2565</xdr:col>
          <xdr:colOff>190500</xdr:colOff>
          <xdr:row>262150</xdr:row>
          <xdr:rowOff>114300</xdr:rowOff>
        </xdr:to>
        <xdr:sp macro="" textlink="">
          <xdr:nvSpPr>
            <xdr:cNvPr id="2213" name="Object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327683</xdr:row>
          <xdr:rowOff>76200</xdr:rowOff>
        </xdr:from>
        <xdr:to>
          <xdr:col>2565</xdr:col>
          <xdr:colOff>190500</xdr:colOff>
          <xdr:row>327686</xdr:row>
          <xdr:rowOff>114300</xdr:rowOff>
        </xdr:to>
        <xdr:sp macro="" textlink="">
          <xdr:nvSpPr>
            <xdr:cNvPr id="2214" name="Object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393219</xdr:row>
          <xdr:rowOff>76200</xdr:rowOff>
        </xdr:from>
        <xdr:to>
          <xdr:col>2565</xdr:col>
          <xdr:colOff>190500</xdr:colOff>
          <xdr:row>393222</xdr:row>
          <xdr:rowOff>114300</xdr:rowOff>
        </xdr:to>
        <xdr:sp macro="" textlink="">
          <xdr:nvSpPr>
            <xdr:cNvPr id="2215" name="Object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458755</xdr:row>
          <xdr:rowOff>76200</xdr:rowOff>
        </xdr:from>
        <xdr:to>
          <xdr:col>2565</xdr:col>
          <xdr:colOff>190500</xdr:colOff>
          <xdr:row>458758</xdr:row>
          <xdr:rowOff>114300</xdr:rowOff>
        </xdr:to>
        <xdr:sp macro="" textlink="">
          <xdr:nvSpPr>
            <xdr:cNvPr id="2216" name="Object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524291</xdr:row>
          <xdr:rowOff>76200</xdr:rowOff>
        </xdr:from>
        <xdr:to>
          <xdr:col>2565</xdr:col>
          <xdr:colOff>190500</xdr:colOff>
          <xdr:row>524294</xdr:row>
          <xdr:rowOff>114300</xdr:rowOff>
        </xdr:to>
        <xdr:sp macro="" textlink="">
          <xdr:nvSpPr>
            <xdr:cNvPr id="2217" name="Object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589827</xdr:row>
          <xdr:rowOff>76200</xdr:rowOff>
        </xdr:from>
        <xdr:to>
          <xdr:col>2565</xdr:col>
          <xdr:colOff>190500</xdr:colOff>
          <xdr:row>589830</xdr:row>
          <xdr:rowOff>114300</xdr:rowOff>
        </xdr:to>
        <xdr:sp macro="" textlink="">
          <xdr:nvSpPr>
            <xdr:cNvPr id="2218" name="Object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655363</xdr:row>
          <xdr:rowOff>76200</xdr:rowOff>
        </xdr:from>
        <xdr:to>
          <xdr:col>2565</xdr:col>
          <xdr:colOff>190500</xdr:colOff>
          <xdr:row>655366</xdr:row>
          <xdr:rowOff>114300</xdr:rowOff>
        </xdr:to>
        <xdr:sp macro="" textlink="">
          <xdr:nvSpPr>
            <xdr:cNvPr id="2219" name="Object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720899</xdr:row>
          <xdr:rowOff>76200</xdr:rowOff>
        </xdr:from>
        <xdr:to>
          <xdr:col>2565</xdr:col>
          <xdr:colOff>190500</xdr:colOff>
          <xdr:row>720902</xdr:row>
          <xdr:rowOff>114300</xdr:rowOff>
        </xdr:to>
        <xdr:sp macro="" textlink="">
          <xdr:nvSpPr>
            <xdr:cNvPr id="2220" name="Object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786435</xdr:row>
          <xdr:rowOff>76200</xdr:rowOff>
        </xdr:from>
        <xdr:to>
          <xdr:col>2565</xdr:col>
          <xdr:colOff>190500</xdr:colOff>
          <xdr:row>786438</xdr:row>
          <xdr:rowOff>114300</xdr:rowOff>
        </xdr:to>
        <xdr:sp macro="" textlink="">
          <xdr:nvSpPr>
            <xdr:cNvPr id="2221" name="Object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851971</xdr:row>
          <xdr:rowOff>76200</xdr:rowOff>
        </xdr:from>
        <xdr:to>
          <xdr:col>2565</xdr:col>
          <xdr:colOff>190500</xdr:colOff>
          <xdr:row>851974</xdr:row>
          <xdr:rowOff>114300</xdr:rowOff>
        </xdr:to>
        <xdr:sp macro="" textlink="">
          <xdr:nvSpPr>
            <xdr:cNvPr id="2222" name="Object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917507</xdr:row>
          <xdr:rowOff>76200</xdr:rowOff>
        </xdr:from>
        <xdr:to>
          <xdr:col>2565</xdr:col>
          <xdr:colOff>190500</xdr:colOff>
          <xdr:row>917510</xdr:row>
          <xdr:rowOff>114300</xdr:rowOff>
        </xdr:to>
        <xdr:sp macro="" textlink="">
          <xdr:nvSpPr>
            <xdr:cNvPr id="2223" name="Object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2560</xdr:col>
          <xdr:colOff>518160</xdr:colOff>
          <xdr:row>983043</xdr:row>
          <xdr:rowOff>76200</xdr:rowOff>
        </xdr:from>
        <xdr:to>
          <xdr:col>2565</xdr:col>
          <xdr:colOff>190500</xdr:colOff>
          <xdr:row>983046</xdr:row>
          <xdr:rowOff>114300</xdr:rowOff>
        </xdr:to>
        <xdr:sp macro="" textlink="">
          <xdr:nvSpPr>
            <xdr:cNvPr id="2224" name="Object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3</xdr:row>
          <xdr:rowOff>76200</xdr:rowOff>
        </xdr:from>
        <xdr:to>
          <xdr:col>2821</xdr:col>
          <xdr:colOff>190500</xdr:colOff>
          <xdr:row>6</xdr:row>
          <xdr:rowOff>114300</xdr:rowOff>
        </xdr:to>
        <xdr:sp macro="" textlink="">
          <xdr:nvSpPr>
            <xdr:cNvPr id="2225" name="Object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65539</xdr:row>
          <xdr:rowOff>76200</xdr:rowOff>
        </xdr:from>
        <xdr:to>
          <xdr:col>2821</xdr:col>
          <xdr:colOff>190500</xdr:colOff>
          <xdr:row>65542</xdr:row>
          <xdr:rowOff>114300</xdr:rowOff>
        </xdr:to>
        <xdr:sp macro="" textlink="">
          <xdr:nvSpPr>
            <xdr:cNvPr id="2226" name="Object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131075</xdr:row>
          <xdr:rowOff>76200</xdr:rowOff>
        </xdr:from>
        <xdr:to>
          <xdr:col>2821</xdr:col>
          <xdr:colOff>190500</xdr:colOff>
          <xdr:row>131078</xdr:row>
          <xdr:rowOff>114300</xdr:rowOff>
        </xdr:to>
        <xdr:sp macro="" textlink="">
          <xdr:nvSpPr>
            <xdr:cNvPr id="2227" name="Object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196611</xdr:row>
          <xdr:rowOff>76200</xdr:rowOff>
        </xdr:from>
        <xdr:to>
          <xdr:col>2821</xdr:col>
          <xdr:colOff>190500</xdr:colOff>
          <xdr:row>196614</xdr:row>
          <xdr:rowOff>114300</xdr:rowOff>
        </xdr:to>
        <xdr:sp macro="" textlink="">
          <xdr:nvSpPr>
            <xdr:cNvPr id="2228" name="Object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262147</xdr:row>
          <xdr:rowOff>76200</xdr:rowOff>
        </xdr:from>
        <xdr:to>
          <xdr:col>2821</xdr:col>
          <xdr:colOff>190500</xdr:colOff>
          <xdr:row>262150</xdr:row>
          <xdr:rowOff>114300</xdr:rowOff>
        </xdr:to>
        <xdr:sp macro="" textlink="">
          <xdr:nvSpPr>
            <xdr:cNvPr id="2229" name="Object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327683</xdr:row>
          <xdr:rowOff>76200</xdr:rowOff>
        </xdr:from>
        <xdr:to>
          <xdr:col>2821</xdr:col>
          <xdr:colOff>190500</xdr:colOff>
          <xdr:row>327686</xdr:row>
          <xdr:rowOff>114300</xdr:rowOff>
        </xdr:to>
        <xdr:sp macro="" textlink="">
          <xdr:nvSpPr>
            <xdr:cNvPr id="2230" name="Object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393219</xdr:row>
          <xdr:rowOff>76200</xdr:rowOff>
        </xdr:from>
        <xdr:to>
          <xdr:col>2821</xdr:col>
          <xdr:colOff>190500</xdr:colOff>
          <xdr:row>393222</xdr:row>
          <xdr:rowOff>114300</xdr:rowOff>
        </xdr:to>
        <xdr:sp macro="" textlink="">
          <xdr:nvSpPr>
            <xdr:cNvPr id="2231" name="Object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458755</xdr:row>
          <xdr:rowOff>76200</xdr:rowOff>
        </xdr:from>
        <xdr:to>
          <xdr:col>2821</xdr:col>
          <xdr:colOff>190500</xdr:colOff>
          <xdr:row>458758</xdr:row>
          <xdr:rowOff>114300</xdr:rowOff>
        </xdr:to>
        <xdr:sp macro="" textlink="">
          <xdr:nvSpPr>
            <xdr:cNvPr id="2232" name="Object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524291</xdr:row>
          <xdr:rowOff>76200</xdr:rowOff>
        </xdr:from>
        <xdr:to>
          <xdr:col>2821</xdr:col>
          <xdr:colOff>190500</xdr:colOff>
          <xdr:row>524294</xdr:row>
          <xdr:rowOff>114300</xdr:rowOff>
        </xdr:to>
        <xdr:sp macro="" textlink="">
          <xdr:nvSpPr>
            <xdr:cNvPr id="2233" name="Object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589827</xdr:row>
          <xdr:rowOff>76200</xdr:rowOff>
        </xdr:from>
        <xdr:to>
          <xdr:col>2821</xdr:col>
          <xdr:colOff>190500</xdr:colOff>
          <xdr:row>589830</xdr:row>
          <xdr:rowOff>114300</xdr:rowOff>
        </xdr:to>
        <xdr:sp macro="" textlink="">
          <xdr:nvSpPr>
            <xdr:cNvPr id="2234" name="Object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655363</xdr:row>
          <xdr:rowOff>76200</xdr:rowOff>
        </xdr:from>
        <xdr:to>
          <xdr:col>2821</xdr:col>
          <xdr:colOff>190500</xdr:colOff>
          <xdr:row>655366</xdr:row>
          <xdr:rowOff>114300</xdr:rowOff>
        </xdr:to>
        <xdr:sp macro="" textlink="">
          <xdr:nvSpPr>
            <xdr:cNvPr id="2235" name="Object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720899</xdr:row>
          <xdr:rowOff>76200</xdr:rowOff>
        </xdr:from>
        <xdr:to>
          <xdr:col>2821</xdr:col>
          <xdr:colOff>190500</xdr:colOff>
          <xdr:row>720902</xdr:row>
          <xdr:rowOff>114300</xdr:rowOff>
        </xdr:to>
        <xdr:sp macro="" textlink="">
          <xdr:nvSpPr>
            <xdr:cNvPr id="2236" name="Object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786435</xdr:row>
          <xdr:rowOff>76200</xdr:rowOff>
        </xdr:from>
        <xdr:to>
          <xdr:col>2821</xdr:col>
          <xdr:colOff>190500</xdr:colOff>
          <xdr:row>786438</xdr:row>
          <xdr:rowOff>114300</xdr:rowOff>
        </xdr:to>
        <xdr:sp macro="" textlink="">
          <xdr:nvSpPr>
            <xdr:cNvPr id="2237" name="Object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851971</xdr:row>
          <xdr:rowOff>76200</xdr:rowOff>
        </xdr:from>
        <xdr:to>
          <xdr:col>2821</xdr:col>
          <xdr:colOff>190500</xdr:colOff>
          <xdr:row>851974</xdr:row>
          <xdr:rowOff>114300</xdr:rowOff>
        </xdr:to>
        <xdr:sp macro="" textlink="">
          <xdr:nvSpPr>
            <xdr:cNvPr id="2238" name="Object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917507</xdr:row>
          <xdr:rowOff>76200</xdr:rowOff>
        </xdr:from>
        <xdr:to>
          <xdr:col>2821</xdr:col>
          <xdr:colOff>190500</xdr:colOff>
          <xdr:row>917510</xdr:row>
          <xdr:rowOff>114300</xdr:rowOff>
        </xdr:to>
        <xdr:sp macro="" textlink="">
          <xdr:nvSpPr>
            <xdr:cNvPr id="2239" name="Object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2816</xdr:col>
          <xdr:colOff>518160</xdr:colOff>
          <xdr:row>983043</xdr:row>
          <xdr:rowOff>76200</xdr:rowOff>
        </xdr:from>
        <xdr:to>
          <xdr:col>2821</xdr:col>
          <xdr:colOff>190500</xdr:colOff>
          <xdr:row>983046</xdr:row>
          <xdr:rowOff>114300</xdr:rowOff>
        </xdr:to>
        <xdr:sp macro="" textlink="">
          <xdr:nvSpPr>
            <xdr:cNvPr id="2240" name="Object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3</xdr:row>
          <xdr:rowOff>76200</xdr:rowOff>
        </xdr:from>
        <xdr:to>
          <xdr:col>3077</xdr:col>
          <xdr:colOff>190500</xdr:colOff>
          <xdr:row>6</xdr:row>
          <xdr:rowOff>114300</xdr:rowOff>
        </xdr:to>
        <xdr:sp macro="" textlink="">
          <xdr:nvSpPr>
            <xdr:cNvPr id="2241" name="Object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65539</xdr:row>
          <xdr:rowOff>76200</xdr:rowOff>
        </xdr:from>
        <xdr:to>
          <xdr:col>3077</xdr:col>
          <xdr:colOff>190500</xdr:colOff>
          <xdr:row>65542</xdr:row>
          <xdr:rowOff>114300</xdr:rowOff>
        </xdr:to>
        <xdr:sp macro="" textlink="">
          <xdr:nvSpPr>
            <xdr:cNvPr id="2242" name="Object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131075</xdr:row>
          <xdr:rowOff>76200</xdr:rowOff>
        </xdr:from>
        <xdr:to>
          <xdr:col>3077</xdr:col>
          <xdr:colOff>190500</xdr:colOff>
          <xdr:row>131078</xdr:row>
          <xdr:rowOff>114300</xdr:rowOff>
        </xdr:to>
        <xdr:sp macro="" textlink="">
          <xdr:nvSpPr>
            <xdr:cNvPr id="2243" name="Object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196611</xdr:row>
          <xdr:rowOff>76200</xdr:rowOff>
        </xdr:from>
        <xdr:to>
          <xdr:col>3077</xdr:col>
          <xdr:colOff>190500</xdr:colOff>
          <xdr:row>196614</xdr:row>
          <xdr:rowOff>114300</xdr:rowOff>
        </xdr:to>
        <xdr:sp macro="" textlink="">
          <xdr:nvSpPr>
            <xdr:cNvPr id="2244" name="Object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262147</xdr:row>
          <xdr:rowOff>76200</xdr:rowOff>
        </xdr:from>
        <xdr:to>
          <xdr:col>3077</xdr:col>
          <xdr:colOff>190500</xdr:colOff>
          <xdr:row>262150</xdr:row>
          <xdr:rowOff>114300</xdr:rowOff>
        </xdr:to>
        <xdr:sp macro="" textlink="">
          <xdr:nvSpPr>
            <xdr:cNvPr id="2245" name="Object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327683</xdr:row>
          <xdr:rowOff>76200</xdr:rowOff>
        </xdr:from>
        <xdr:to>
          <xdr:col>3077</xdr:col>
          <xdr:colOff>190500</xdr:colOff>
          <xdr:row>327686</xdr:row>
          <xdr:rowOff>114300</xdr:rowOff>
        </xdr:to>
        <xdr:sp macro="" textlink="">
          <xdr:nvSpPr>
            <xdr:cNvPr id="2246" name="Object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393219</xdr:row>
          <xdr:rowOff>76200</xdr:rowOff>
        </xdr:from>
        <xdr:to>
          <xdr:col>3077</xdr:col>
          <xdr:colOff>190500</xdr:colOff>
          <xdr:row>393222</xdr:row>
          <xdr:rowOff>114300</xdr:rowOff>
        </xdr:to>
        <xdr:sp macro="" textlink="">
          <xdr:nvSpPr>
            <xdr:cNvPr id="2247" name="Object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458755</xdr:row>
          <xdr:rowOff>76200</xdr:rowOff>
        </xdr:from>
        <xdr:to>
          <xdr:col>3077</xdr:col>
          <xdr:colOff>190500</xdr:colOff>
          <xdr:row>458758</xdr:row>
          <xdr:rowOff>114300</xdr:rowOff>
        </xdr:to>
        <xdr:sp macro="" textlink="">
          <xdr:nvSpPr>
            <xdr:cNvPr id="2248" name="Object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524291</xdr:row>
          <xdr:rowOff>76200</xdr:rowOff>
        </xdr:from>
        <xdr:to>
          <xdr:col>3077</xdr:col>
          <xdr:colOff>190500</xdr:colOff>
          <xdr:row>524294</xdr:row>
          <xdr:rowOff>114300</xdr:rowOff>
        </xdr:to>
        <xdr:sp macro="" textlink="">
          <xdr:nvSpPr>
            <xdr:cNvPr id="2249" name="Object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589827</xdr:row>
          <xdr:rowOff>76200</xdr:rowOff>
        </xdr:from>
        <xdr:to>
          <xdr:col>3077</xdr:col>
          <xdr:colOff>190500</xdr:colOff>
          <xdr:row>589830</xdr:row>
          <xdr:rowOff>114300</xdr:rowOff>
        </xdr:to>
        <xdr:sp macro="" textlink="">
          <xdr:nvSpPr>
            <xdr:cNvPr id="2250" name="Object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655363</xdr:row>
          <xdr:rowOff>76200</xdr:rowOff>
        </xdr:from>
        <xdr:to>
          <xdr:col>3077</xdr:col>
          <xdr:colOff>190500</xdr:colOff>
          <xdr:row>655366</xdr:row>
          <xdr:rowOff>114300</xdr:rowOff>
        </xdr:to>
        <xdr:sp macro="" textlink="">
          <xdr:nvSpPr>
            <xdr:cNvPr id="2251" name="Object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720899</xdr:row>
          <xdr:rowOff>76200</xdr:rowOff>
        </xdr:from>
        <xdr:to>
          <xdr:col>3077</xdr:col>
          <xdr:colOff>190500</xdr:colOff>
          <xdr:row>720902</xdr:row>
          <xdr:rowOff>114300</xdr:rowOff>
        </xdr:to>
        <xdr:sp macro="" textlink="">
          <xdr:nvSpPr>
            <xdr:cNvPr id="2252" name="Object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786435</xdr:row>
          <xdr:rowOff>76200</xdr:rowOff>
        </xdr:from>
        <xdr:to>
          <xdr:col>3077</xdr:col>
          <xdr:colOff>190500</xdr:colOff>
          <xdr:row>786438</xdr:row>
          <xdr:rowOff>114300</xdr:rowOff>
        </xdr:to>
        <xdr:sp macro="" textlink="">
          <xdr:nvSpPr>
            <xdr:cNvPr id="2253" name="Object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851971</xdr:row>
          <xdr:rowOff>76200</xdr:rowOff>
        </xdr:from>
        <xdr:to>
          <xdr:col>3077</xdr:col>
          <xdr:colOff>190500</xdr:colOff>
          <xdr:row>851974</xdr:row>
          <xdr:rowOff>114300</xdr:rowOff>
        </xdr:to>
        <xdr:sp macro="" textlink="">
          <xdr:nvSpPr>
            <xdr:cNvPr id="2254" name="Object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917507</xdr:row>
          <xdr:rowOff>76200</xdr:rowOff>
        </xdr:from>
        <xdr:to>
          <xdr:col>3077</xdr:col>
          <xdr:colOff>190500</xdr:colOff>
          <xdr:row>917510</xdr:row>
          <xdr:rowOff>114300</xdr:rowOff>
        </xdr:to>
        <xdr:sp macro="" textlink="">
          <xdr:nvSpPr>
            <xdr:cNvPr id="2255" name="Object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3072</xdr:col>
          <xdr:colOff>518160</xdr:colOff>
          <xdr:row>983043</xdr:row>
          <xdr:rowOff>76200</xdr:rowOff>
        </xdr:from>
        <xdr:to>
          <xdr:col>3077</xdr:col>
          <xdr:colOff>190500</xdr:colOff>
          <xdr:row>983046</xdr:row>
          <xdr:rowOff>114300</xdr:rowOff>
        </xdr:to>
        <xdr:sp macro="" textlink="">
          <xdr:nvSpPr>
            <xdr:cNvPr id="2256" name="Object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3</xdr:row>
          <xdr:rowOff>76200</xdr:rowOff>
        </xdr:from>
        <xdr:to>
          <xdr:col>3333</xdr:col>
          <xdr:colOff>190500</xdr:colOff>
          <xdr:row>6</xdr:row>
          <xdr:rowOff>114300</xdr:rowOff>
        </xdr:to>
        <xdr:sp macro="" textlink="">
          <xdr:nvSpPr>
            <xdr:cNvPr id="2257" name="Object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65539</xdr:row>
          <xdr:rowOff>76200</xdr:rowOff>
        </xdr:from>
        <xdr:to>
          <xdr:col>3333</xdr:col>
          <xdr:colOff>190500</xdr:colOff>
          <xdr:row>65542</xdr:row>
          <xdr:rowOff>114300</xdr:rowOff>
        </xdr:to>
        <xdr:sp macro="" textlink="">
          <xdr:nvSpPr>
            <xdr:cNvPr id="2258" name="Object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131075</xdr:row>
          <xdr:rowOff>76200</xdr:rowOff>
        </xdr:from>
        <xdr:to>
          <xdr:col>3333</xdr:col>
          <xdr:colOff>190500</xdr:colOff>
          <xdr:row>131078</xdr:row>
          <xdr:rowOff>114300</xdr:rowOff>
        </xdr:to>
        <xdr:sp macro="" textlink="">
          <xdr:nvSpPr>
            <xdr:cNvPr id="2259" name="Object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196611</xdr:row>
          <xdr:rowOff>76200</xdr:rowOff>
        </xdr:from>
        <xdr:to>
          <xdr:col>3333</xdr:col>
          <xdr:colOff>190500</xdr:colOff>
          <xdr:row>196614</xdr:row>
          <xdr:rowOff>114300</xdr:rowOff>
        </xdr:to>
        <xdr:sp macro="" textlink="">
          <xdr:nvSpPr>
            <xdr:cNvPr id="2260" name="Object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262147</xdr:row>
          <xdr:rowOff>76200</xdr:rowOff>
        </xdr:from>
        <xdr:to>
          <xdr:col>3333</xdr:col>
          <xdr:colOff>190500</xdr:colOff>
          <xdr:row>262150</xdr:row>
          <xdr:rowOff>114300</xdr:rowOff>
        </xdr:to>
        <xdr:sp macro="" textlink="">
          <xdr:nvSpPr>
            <xdr:cNvPr id="2261" name="Object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327683</xdr:row>
          <xdr:rowOff>76200</xdr:rowOff>
        </xdr:from>
        <xdr:to>
          <xdr:col>3333</xdr:col>
          <xdr:colOff>190500</xdr:colOff>
          <xdr:row>327686</xdr:row>
          <xdr:rowOff>114300</xdr:rowOff>
        </xdr:to>
        <xdr:sp macro="" textlink="">
          <xdr:nvSpPr>
            <xdr:cNvPr id="2262" name="Object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393219</xdr:row>
          <xdr:rowOff>76200</xdr:rowOff>
        </xdr:from>
        <xdr:to>
          <xdr:col>3333</xdr:col>
          <xdr:colOff>190500</xdr:colOff>
          <xdr:row>393222</xdr:row>
          <xdr:rowOff>114300</xdr:rowOff>
        </xdr:to>
        <xdr:sp macro="" textlink="">
          <xdr:nvSpPr>
            <xdr:cNvPr id="2263" name="Object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458755</xdr:row>
          <xdr:rowOff>76200</xdr:rowOff>
        </xdr:from>
        <xdr:to>
          <xdr:col>3333</xdr:col>
          <xdr:colOff>190500</xdr:colOff>
          <xdr:row>458758</xdr:row>
          <xdr:rowOff>114300</xdr:rowOff>
        </xdr:to>
        <xdr:sp macro="" textlink="">
          <xdr:nvSpPr>
            <xdr:cNvPr id="2264" name="Object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524291</xdr:row>
          <xdr:rowOff>76200</xdr:rowOff>
        </xdr:from>
        <xdr:to>
          <xdr:col>3333</xdr:col>
          <xdr:colOff>190500</xdr:colOff>
          <xdr:row>524294</xdr:row>
          <xdr:rowOff>114300</xdr:rowOff>
        </xdr:to>
        <xdr:sp macro="" textlink="">
          <xdr:nvSpPr>
            <xdr:cNvPr id="2265" name="Object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589827</xdr:row>
          <xdr:rowOff>76200</xdr:rowOff>
        </xdr:from>
        <xdr:to>
          <xdr:col>3333</xdr:col>
          <xdr:colOff>190500</xdr:colOff>
          <xdr:row>589830</xdr:row>
          <xdr:rowOff>114300</xdr:rowOff>
        </xdr:to>
        <xdr:sp macro="" textlink="">
          <xdr:nvSpPr>
            <xdr:cNvPr id="2266" name="Object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655363</xdr:row>
          <xdr:rowOff>76200</xdr:rowOff>
        </xdr:from>
        <xdr:to>
          <xdr:col>3333</xdr:col>
          <xdr:colOff>190500</xdr:colOff>
          <xdr:row>655366</xdr:row>
          <xdr:rowOff>114300</xdr:rowOff>
        </xdr:to>
        <xdr:sp macro="" textlink="">
          <xdr:nvSpPr>
            <xdr:cNvPr id="2267" name="Object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720899</xdr:row>
          <xdr:rowOff>76200</xdr:rowOff>
        </xdr:from>
        <xdr:to>
          <xdr:col>3333</xdr:col>
          <xdr:colOff>190500</xdr:colOff>
          <xdr:row>720902</xdr:row>
          <xdr:rowOff>114300</xdr:rowOff>
        </xdr:to>
        <xdr:sp macro="" textlink="">
          <xdr:nvSpPr>
            <xdr:cNvPr id="2268" name="Object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786435</xdr:row>
          <xdr:rowOff>76200</xdr:rowOff>
        </xdr:from>
        <xdr:to>
          <xdr:col>3333</xdr:col>
          <xdr:colOff>190500</xdr:colOff>
          <xdr:row>786438</xdr:row>
          <xdr:rowOff>114300</xdr:rowOff>
        </xdr:to>
        <xdr:sp macro="" textlink="">
          <xdr:nvSpPr>
            <xdr:cNvPr id="2269" name="Object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851971</xdr:row>
          <xdr:rowOff>76200</xdr:rowOff>
        </xdr:from>
        <xdr:to>
          <xdr:col>3333</xdr:col>
          <xdr:colOff>190500</xdr:colOff>
          <xdr:row>851974</xdr:row>
          <xdr:rowOff>114300</xdr:rowOff>
        </xdr:to>
        <xdr:sp macro="" textlink="">
          <xdr:nvSpPr>
            <xdr:cNvPr id="2270" name="Object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917507</xdr:row>
          <xdr:rowOff>76200</xdr:rowOff>
        </xdr:from>
        <xdr:to>
          <xdr:col>3333</xdr:col>
          <xdr:colOff>190500</xdr:colOff>
          <xdr:row>917510</xdr:row>
          <xdr:rowOff>114300</xdr:rowOff>
        </xdr:to>
        <xdr:sp macro="" textlink="">
          <xdr:nvSpPr>
            <xdr:cNvPr id="2271" name="Object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3328</xdr:col>
          <xdr:colOff>518160</xdr:colOff>
          <xdr:row>983043</xdr:row>
          <xdr:rowOff>76200</xdr:rowOff>
        </xdr:from>
        <xdr:to>
          <xdr:col>3333</xdr:col>
          <xdr:colOff>190500</xdr:colOff>
          <xdr:row>983046</xdr:row>
          <xdr:rowOff>114300</xdr:rowOff>
        </xdr:to>
        <xdr:sp macro="" textlink="">
          <xdr:nvSpPr>
            <xdr:cNvPr id="2272" name="Object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3</xdr:row>
          <xdr:rowOff>76200</xdr:rowOff>
        </xdr:from>
        <xdr:to>
          <xdr:col>3589</xdr:col>
          <xdr:colOff>190500</xdr:colOff>
          <xdr:row>6</xdr:row>
          <xdr:rowOff>114300</xdr:rowOff>
        </xdr:to>
        <xdr:sp macro="" textlink="">
          <xdr:nvSpPr>
            <xdr:cNvPr id="2273" name="Object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65539</xdr:row>
          <xdr:rowOff>76200</xdr:rowOff>
        </xdr:from>
        <xdr:to>
          <xdr:col>3589</xdr:col>
          <xdr:colOff>190500</xdr:colOff>
          <xdr:row>65542</xdr:row>
          <xdr:rowOff>114300</xdr:rowOff>
        </xdr:to>
        <xdr:sp macro="" textlink="">
          <xdr:nvSpPr>
            <xdr:cNvPr id="2274" name="Object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131075</xdr:row>
          <xdr:rowOff>76200</xdr:rowOff>
        </xdr:from>
        <xdr:to>
          <xdr:col>3589</xdr:col>
          <xdr:colOff>190500</xdr:colOff>
          <xdr:row>131078</xdr:row>
          <xdr:rowOff>114300</xdr:rowOff>
        </xdr:to>
        <xdr:sp macro="" textlink="">
          <xdr:nvSpPr>
            <xdr:cNvPr id="2275" name="Object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196611</xdr:row>
          <xdr:rowOff>76200</xdr:rowOff>
        </xdr:from>
        <xdr:to>
          <xdr:col>3589</xdr:col>
          <xdr:colOff>190500</xdr:colOff>
          <xdr:row>196614</xdr:row>
          <xdr:rowOff>114300</xdr:rowOff>
        </xdr:to>
        <xdr:sp macro="" textlink="">
          <xdr:nvSpPr>
            <xdr:cNvPr id="2276" name="Object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262147</xdr:row>
          <xdr:rowOff>76200</xdr:rowOff>
        </xdr:from>
        <xdr:to>
          <xdr:col>3589</xdr:col>
          <xdr:colOff>190500</xdr:colOff>
          <xdr:row>262150</xdr:row>
          <xdr:rowOff>114300</xdr:rowOff>
        </xdr:to>
        <xdr:sp macro="" textlink="">
          <xdr:nvSpPr>
            <xdr:cNvPr id="2277" name="Object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327683</xdr:row>
          <xdr:rowOff>76200</xdr:rowOff>
        </xdr:from>
        <xdr:to>
          <xdr:col>3589</xdr:col>
          <xdr:colOff>190500</xdr:colOff>
          <xdr:row>327686</xdr:row>
          <xdr:rowOff>114300</xdr:rowOff>
        </xdr:to>
        <xdr:sp macro="" textlink="">
          <xdr:nvSpPr>
            <xdr:cNvPr id="2278" name="Object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393219</xdr:row>
          <xdr:rowOff>76200</xdr:rowOff>
        </xdr:from>
        <xdr:to>
          <xdr:col>3589</xdr:col>
          <xdr:colOff>190500</xdr:colOff>
          <xdr:row>393222</xdr:row>
          <xdr:rowOff>114300</xdr:rowOff>
        </xdr:to>
        <xdr:sp macro="" textlink="">
          <xdr:nvSpPr>
            <xdr:cNvPr id="2279" name="Object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458755</xdr:row>
          <xdr:rowOff>76200</xdr:rowOff>
        </xdr:from>
        <xdr:to>
          <xdr:col>3589</xdr:col>
          <xdr:colOff>190500</xdr:colOff>
          <xdr:row>458758</xdr:row>
          <xdr:rowOff>114300</xdr:rowOff>
        </xdr:to>
        <xdr:sp macro="" textlink="">
          <xdr:nvSpPr>
            <xdr:cNvPr id="2280" name="Object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524291</xdr:row>
          <xdr:rowOff>76200</xdr:rowOff>
        </xdr:from>
        <xdr:to>
          <xdr:col>3589</xdr:col>
          <xdr:colOff>190500</xdr:colOff>
          <xdr:row>524294</xdr:row>
          <xdr:rowOff>114300</xdr:rowOff>
        </xdr:to>
        <xdr:sp macro="" textlink="">
          <xdr:nvSpPr>
            <xdr:cNvPr id="2281" name="Object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589827</xdr:row>
          <xdr:rowOff>76200</xdr:rowOff>
        </xdr:from>
        <xdr:to>
          <xdr:col>3589</xdr:col>
          <xdr:colOff>190500</xdr:colOff>
          <xdr:row>589830</xdr:row>
          <xdr:rowOff>114300</xdr:rowOff>
        </xdr:to>
        <xdr:sp macro="" textlink="">
          <xdr:nvSpPr>
            <xdr:cNvPr id="2282" name="Object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655363</xdr:row>
          <xdr:rowOff>76200</xdr:rowOff>
        </xdr:from>
        <xdr:to>
          <xdr:col>3589</xdr:col>
          <xdr:colOff>190500</xdr:colOff>
          <xdr:row>655366</xdr:row>
          <xdr:rowOff>114300</xdr:rowOff>
        </xdr:to>
        <xdr:sp macro="" textlink="">
          <xdr:nvSpPr>
            <xdr:cNvPr id="2283" name="Object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720899</xdr:row>
          <xdr:rowOff>76200</xdr:rowOff>
        </xdr:from>
        <xdr:to>
          <xdr:col>3589</xdr:col>
          <xdr:colOff>190500</xdr:colOff>
          <xdr:row>720902</xdr:row>
          <xdr:rowOff>114300</xdr:rowOff>
        </xdr:to>
        <xdr:sp macro="" textlink="">
          <xdr:nvSpPr>
            <xdr:cNvPr id="2284" name="Object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786435</xdr:row>
          <xdr:rowOff>76200</xdr:rowOff>
        </xdr:from>
        <xdr:to>
          <xdr:col>3589</xdr:col>
          <xdr:colOff>190500</xdr:colOff>
          <xdr:row>786438</xdr:row>
          <xdr:rowOff>114300</xdr:rowOff>
        </xdr:to>
        <xdr:sp macro="" textlink="">
          <xdr:nvSpPr>
            <xdr:cNvPr id="2285" name="Object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851971</xdr:row>
          <xdr:rowOff>76200</xdr:rowOff>
        </xdr:from>
        <xdr:to>
          <xdr:col>3589</xdr:col>
          <xdr:colOff>190500</xdr:colOff>
          <xdr:row>851974</xdr:row>
          <xdr:rowOff>114300</xdr:rowOff>
        </xdr:to>
        <xdr:sp macro="" textlink="">
          <xdr:nvSpPr>
            <xdr:cNvPr id="2286" name="Object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917507</xdr:row>
          <xdr:rowOff>76200</xdr:rowOff>
        </xdr:from>
        <xdr:to>
          <xdr:col>3589</xdr:col>
          <xdr:colOff>190500</xdr:colOff>
          <xdr:row>917510</xdr:row>
          <xdr:rowOff>114300</xdr:rowOff>
        </xdr:to>
        <xdr:sp macro="" textlink="">
          <xdr:nvSpPr>
            <xdr:cNvPr id="2287" name="Object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3584</xdr:col>
          <xdr:colOff>518160</xdr:colOff>
          <xdr:row>983043</xdr:row>
          <xdr:rowOff>76200</xdr:rowOff>
        </xdr:from>
        <xdr:to>
          <xdr:col>3589</xdr:col>
          <xdr:colOff>190500</xdr:colOff>
          <xdr:row>983046</xdr:row>
          <xdr:rowOff>114300</xdr:rowOff>
        </xdr:to>
        <xdr:sp macro="" textlink="">
          <xdr:nvSpPr>
            <xdr:cNvPr id="2288" name="Object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3</xdr:row>
          <xdr:rowOff>76200</xdr:rowOff>
        </xdr:from>
        <xdr:to>
          <xdr:col>3845</xdr:col>
          <xdr:colOff>190500</xdr:colOff>
          <xdr:row>6</xdr:row>
          <xdr:rowOff>114300</xdr:rowOff>
        </xdr:to>
        <xdr:sp macro="" textlink="">
          <xdr:nvSpPr>
            <xdr:cNvPr id="2289" name="Object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65539</xdr:row>
          <xdr:rowOff>76200</xdr:rowOff>
        </xdr:from>
        <xdr:to>
          <xdr:col>3845</xdr:col>
          <xdr:colOff>190500</xdr:colOff>
          <xdr:row>65542</xdr:row>
          <xdr:rowOff>114300</xdr:rowOff>
        </xdr:to>
        <xdr:sp macro="" textlink="">
          <xdr:nvSpPr>
            <xdr:cNvPr id="2290" name="Object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131075</xdr:row>
          <xdr:rowOff>76200</xdr:rowOff>
        </xdr:from>
        <xdr:to>
          <xdr:col>3845</xdr:col>
          <xdr:colOff>190500</xdr:colOff>
          <xdr:row>131078</xdr:row>
          <xdr:rowOff>114300</xdr:rowOff>
        </xdr:to>
        <xdr:sp macro="" textlink="">
          <xdr:nvSpPr>
            <xdr:cNvPr id="2291" name="Object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196611</xdr:row>
          <xdr:rowOff>76200</xdr:rowOff>
        </xdr:from>
        <xdr:to>
          <xdr:col>3845</xdr:col>
          <xdr:colOff>190500</xdr:colOff>
          <xdr:row>196614</xdr:row>
          <xdr:rowOff>114300</xdr:rowOff>
        </xdr:to>
        <xdr:sp macro="" textlink="">
          <xdr:nvSpPr>
            <xdr:cNvPr id="2292" name="Object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262147</xdr:row>
          <xdr:rowOff>76200</xdr:rowOff>
        </xdr:from>
        <xdr:to>
          <xdr:col>3845</xdr:col>
          <xdr:colOff>190500</xdr:colOff>
          <xdr:row>262150</xdr:row>
          <xdr:rowOff>114300</xdr:rowOff>
        </xdr:to>
        <xdr:sp macro="" textlink="">
          <xdr:nvSpPr>
            <xdr:cNvPr id="2293" name="Object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327683</xdr:row>
          <xdr:rowOff>76200</xdr:rowOff>
        </xdr:from>
        <xdr:to>
          <xdr:col>3845</xdr:col>
          <xdr:colOff>190500</xdr:colOff>
          <xdr:row>327686</xdr:row>
          <xdr:rowOff>114300</xdr:rowOff>
        </xdr:to>
        <xdr:sp macro="" textlink="">
          <xdr:nvSpPr>
            <xdr:cNvPr id="2294" name="Object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393219</xdr:row>
          <xdr:rowOff>76200</xdr:rowOff>
        </xdr:from>
        <xdr:to>
          <xdr:col>3845</xdr:col>
          <xdr:colOff>190500</xdr:colOff>
          <xdr:row>393222</xdr:row>
          <xdr:rowOff>114300</xdr:rowOff>
        </xdr:to>
        <xdr:sp macro="" textlink="">
          <xdr:nvSpPr>
            <xdr:cNvPr id="2295" name="Object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458755</xdr:row>
          <xdr:rowOff>76200</xdr:rowOff>
        </xdr:from>
        <xdr:to>
          <xdr:col>3845</xdr:col>
          <xdr:colOff>190500</xdr:colOff>
          <xdr:row>458758</xdr:row>
          <xdr:rowOff>114300</xdr:rowOff>
        </xdr:to>
        <xdr:sp macro="" textlink="">
          <xdr:nvSpPr>
            <xdr:cNvPr id="2296" name="Object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524291</xdr:row>
          <xdr:rowOff>76200</xdr:rowOff>
        </xdr:from>
        <xdr:to>
          <xdr:col>3845</xdr:col>
          <xdr:colOff>190500</xdr:colOff>
          <xdr:row>524294</xdr:row>
          <xdr:rowOff>114300</xdr:rowOff>
        </xdr:to>
        <xdr:sp macro="" textlink="">
          <xdr:nvSpPr>
            <xdr:cNvPr id="2297" name="Object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589827</xdr:row>
          <xdr:rowOff>76200</xdr:rowOff>
        </xdr:from>
        <xdr:to>
          <xdr:col>3845</xdr:col>
          <xdr:colOff>190500</xdr:colOff>
          <xdr:row>589830</xdr:row>
          <xdr:rowOff>114300</xdr:rowOff>
        </xdr:to>
        <xdr:sp macro="" textlink="">
          <xdr:nvSpPr>
            <xdr:cNvPr id="2298" name="Object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655363</xdr:row>
          <xdr:rowOff>76200</xdr:rowOff>
        </xdr:from>
        <xdr:to>
          <xdr:col>3845</xdr:col>
          <xdr:colOff>190500</xdr:colOff>
          <xdr:row>655366</xdr:row>
          <xdr:rowOff>114300</xdr:rowOff>
        </xdr:to>
        <xdr:sp macro="" textlink="">
          <xdr:nvSpPr>
            <xdr:cNvPr id="2299" name="Object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720899</xdr:row>
          <xdr:rowOff>76200</xdr:rowOff>
        </xdr:from>
        <xdr:to>
          <xdr:col>3845</xdr:col>
          <xdr:colOff>190500</xdr:colOff>
          <xdr:row>720902</xdr:row>
          <xdr:rowOff>114300</xdr:rowOff>
        </xdr:to>
        <xdr:sp macro="" textlink="">
          <xdr:nvSpPr>
            <xdr:cNvPr id="2300" name="Object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786435</xdr:row>
          <xdr:rowOff>76200</xdr:rowOff>
        </xdr:from>
        <xdr:to>
          <xdr:col>3845</xdr:col>
          <xdr:colOff>190500</xdr:colOff>
          <xdr:row>786438</xdr:row>
          <xdr:rowOff>114300</xdr:rowOff>
        </xdr:to>
        <xdr:sp macro="" textlink="">
          <xdr:nvSpPr>
            <xdr:cNvPr id="2301" name="Object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851971</xdr:row>
          <xdr:rowOff>76200</xdr:rowOff>
        </xdr:from>
        <xdr:to>
          <xdr:col>3845</xdr:col>
          <xdr:colOff>190500</xdr:colOff>
          <xdr:row>851974</xdr:row>
          <xdr:rowOff>114300</xdr:rowOff>
        </xdr:to>
        <xdr:sp macro="" textlink="">
          <xdr:nvSpPr>
            <xdr:cNvPr id="2302" name="Object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917507</xdr:row>
          <xdr:rowOff>76200</xdr:rowOff>
        </xdr:from>
        <xdr:to>
          <xdr:col>3845</xdr:col>
          <xdr:colOff>190500</xdr:colOff>
          <xdr:row>917510</xdr:row>
          <xdr:rowOff>114300</xdr:rowOff>
        </xdr:to>
        <xdr:sp macro="" textlink="">
          <xdr:nvSpPr>
            <xdr:cNvPr id="2303" name="Object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3840</xdr:col>
          <xdr:colOff>518160</xdr:colOff>
          <xdr:row>983043</xdr:row>
          <xdr:rowOff>76200</xdr:rowOff>
        </xdr:from>
        <xdr:to>
          <xdr:col>3845</xdr:col>
          <xdr:colOff>190500</xdr:colOff>
          <xdr:row>983046</xdr:row>
          <xdr:rowOff>114300</xdr:rowOff>
        </xdr:to>
        <xdr:sp macro="" textlink="">
          <xdr:nvSpPr>
            <xdr:cNvPr id="2304" name="Object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3</xdr:row>
          <xdr:rowOff>76200</xdr:rowOff>
        </xdr:from>
        <xdr:to>
          <xdr:col>4101</xdr:col>
          <xdr:colOff>190500</xdr:colOff>
          <xdr:row>6</xdr:row>
          <xdr:rowOff>114300</xdr:rowOff>
        </xdr:to>
        <xdr:sp macro="" textlink="">
          <xdr:nvSpPr>
            <xdr:cNvPr id="2305" name="Object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65539</xdr:row>
          <xdr:rowOff>76200</xdr:rowOff>
        </xdr:from>
        <xdr:to>
          <xdr:col>4101</xdr:col>
          <xdr:colOff>190500</xdr:colOff>
          <xdr:row>65542</xdr:row>
          <xdr:rowOff>114300</xdr:rowOff>
        </xdr:to>
        <xdr:sp macro="" textlink="">
          <xdr:nvSpPr>
            <xdr:cNvPr id="2306" name="Object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131075</xdr:row>
          <xdr:rowOff>76200</xdr:rowOff>
        </xdr:from>
        <xdr:to>
          <xdr:col>4101</xdr:col>
          <xdr:colOff>190500</xdr:colOff>
          <xdr:row>131078</xdr:row>
          <xdr:rowOff>114300</xdr:rowOff>
        </xdr:to>
        <xdr:sp macro="" textlink="">
          <xdr:nvSpPr>
            <xdr:cNvPr id="2307" name="Object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196611</xdr:row>
          <xdr:rowOff>76200</xdr:rowOff>
        </xdr:from>
        <xdr:to>
          <xdr:col>4101</xdr:col>
          <xdr:colOff>190500</xdr:colOff>
          <xdr:row>196614</xdr:row>
          <xdr:rowOff>114300</xdr:rowOff>
        </xdr:to>
        <xdr:sp macro="" textlink="">
          <xdr:nvSpPr>
            <xdr:cNvPr id="2308" name="Object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262147</xdr:row>
          <xdr:rowOff>76200</xdr:rowOff>
        </xdr:from>
        <xdr:to>
          <xdr:col>4101</xdr:col>
          <xdr:colOff>190500</xdr:colOff>
          <xdr:row>262150</xdr:row>
          <xdr:rowOff>114300</xdr:rowOff>
        </xdr:to>
        <xdr:sp macro="" textlink="">
          <xdr:nvSpPr>
            <xdr:cNvPr id="2309" name="Object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327683</xdr:row>
          <xdr:rowOff>76200</xdr:rowOff>
        </xdr:from>
        <xdr:to>
          <xdr:col>4101</xdr:col>
          <xdr:colOff>190500</xdr:colOff>
          <xdr:row>327686</xdr:row>
          <xdr:rowOff>114300</xdr:rowOff>
        </xdr:to>
        <xdr:sp macro="" textlink="">
          <xdr:nvSpPr>
            <xdr:cNvPr id="2310" name="Object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393219</xdr:row>
          <xdr:rowOff>76200</xdr:rowOff>
        </xdr:from>
        <xdr:to>
          <xdr:col>4101</xdr:col>
          <xdr:colOff>190500</xdr:colOff>
          <xdr:row>393222</xdr:row>
          <xdr:rowOff>114300</xdr:rowOff>
        </xdr:to>
        <xdr:sp macro="" textlink="">
          <xdr:nvSpPr>
            <xdr:cNvPr id="2311" name="Object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458755</xdr:row>
          <xdr:rowOff>76200</xdr:rowOff>
        </xdr:from>
        <xdr:to>
          <xdr:col>4101</xdr:col>
          <xdr:colOff>190500</xdr:colOff>
          <xdr:row>458758</xdr:row>
          <xdr:rowOff>114300</xdr:rowOff>
        </xdr:to>
        <xdr:sp macro="" textlink="">
          <xdr:nvSpPr>
            <xdr:cNvPr id="2312" name="Object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524291</xdr:row>
          <xdr:rowOff>76200</xdr:rowOff>
        </xdr:from>
        <xdr:to>
          <xdr:col>4101</xdr:col>
          <xdr:colOff>190500</xdr:colOff>
          <xdr:row>524294</xdr:row>
          <xdr:rowOff>114300</xdr:rowOff>
        </xdr:to>
        <xdr:sp macro="" textlink="">
          <xdr:nvSpPr>
            <xdr:cNvPr id="2313" name="Object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589827</xdr:row>
          <xdr:rowOff>76200</xdr:rowOff>
        </xdr:from>
        <xdr:to>
          <xdr:col>4101</xdr:col>
          <xdr:colOff>190500</xdr:colOff>
          <xdr:row>589830</xdr:row>
          <xdr:rowOff>114300</xdr:rowOff>
        </xdr:to>
        <xdr:sp macro="" textlink="">
          <xdr:nvSpPr>
            <xdr:cNvPr id="2314" name="Object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655363</xdr:row>
          <xdr:rowOff>76200</xdr:rowOff>
        </xdr:from>
        <xdr:to>
          <xdr:col>4101</xdr:col>
          <xdr:colOff>190500</xdr:colOff>
          <xdr:row>655366</xdr:row>
          <xdr:rowOff>114300</xdr:rowOff>
        </xdr:to>
        <xdr:sp macro="" textlink="">
          <xdr:nvSpPr>
            <xdr:cNvPr id="2315" name="Object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720899</xdr:row>
          <xdr:rowOff>76200</xdr:rowOff>
        </xdr:from>
        <xdr:to>
          <xdr:col>4101</xdr:col>
          <xdr:colOff>190500</xdr:colOff>
          <xdr:row>720902</xdr:row>
          <xdr:rowOff>114300</xdr:rowOff>
        </xdr:to>
        <xdr:sp macro="" textlink="">
          <xdr:nvSpPr>
            <xdr:cNvPr id="2316" name="Object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786435</xdr:row>
          <xdr:rowOff>76200</xdr:rowOff>
        </xdr:from>
        <xdr:to>
          <xdr:col>4101</xdr:col>
          <xdr:colOff>190500</xdr:colOff>
          <xdr:row>786438</xdr:row>
          <xdr:rowOff>114300</xdr:rowOff>
        </xdr:to>
        <xdr:sp macro="" textlink="">
          <xdr:nvSpPr>
            <xdr:cNvPr id="2317" name="Object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851971</xdr:row>
          <xdr:rowOff>76200</xdr:rowOff>
        </xdr:from>
        <xdr:to>
          <xdr:col>4101</xdr:col>
          <xdr:colOff>190500</xdr:colOff>
          <xdr:row>851974</xdr:row>
          <xdr:rowOff>114300</xdr:rowOff>
        </xdr:to>
        <xdr:sp macro="" textlink="">
          <xdr:nvSpPr>
            <xdr:cNvPr id="2318" name="Object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917507</xdr:row>
          <xdr:rowOff>76200</xdr:rowOff>
        </xdr:from>
        <xdr:to>
          <xdr:col>4101</xdr:col>
          <xdr:colOff>190500</xdr:colOff>
          <xdr:row>917510</xdr:row>
          <xdr:rowOff>114300</xdr:rowOff>
        </xdr:to>
        <xdr:sp macro="" textlink="">
          <xdr:nvSpPr>
            <xdr:cNvPr id="2319" name="Object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4096</xdr:col>
          <xdr:colOff>518160</xdr:colOff>
          <xdr:row>983043</xdr:row>
          <xdr:rowOff>76200</xdr:rowOff>
        </xdr:from>
        <xdr:to>
          <xdr:col>4101</xdr:col>
          <xdr:colOff>190500</xdr:colOff>
          <xdr:row>983046</xdr:row>
          <xdr:rowOff>114300</xdr:rowOff>
        </xdr:to>
        <xdr:sp macro="" textlink="">
          <xdr:nvSpPr>
            <xdr:cNvPr id="2320" name="Object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3</xdr:row>
          <xdr:rowOff>76200</xdr:rowOff>
        </xdr:from>
        <xdr:to>
          <xdr:col>4357</xdr:col>
          <xdr:colOff>190500</xdr:colOff>
          <xdr:row>6</xdr:row>
          <xdr:rowOff>114300</xdr:rowOff>
        </xdr:to>
        <xdr:sp macro="" textlink="">
          <xdr:nvSpPr>
            <xdr:cNvPr id="2321" name="Object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65539</xdr:row>
          <xdr:rowOff>76200</xdr:rowOff>
        </xdr:from>
        <xdr:to>
          <xdr:col>4357</xdr:col>
          <xdr:colOff>190500</xdr:colOff>
          <xdr:row>65542</xdr:row>
          <xdr:rowOff>114300</xdr:rowOff>
        </xdr:to>
        <xdr:sp macro="" textlink="">
          <xdr:nvSpPr>
            <xdr:cNvPr id="2322" name="Object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131075</xdr:row>
          <xdr:rowOff>76200</xdr:rowOff>
        </xdr:from>
        <xdr:to>
          <xdr:col>4357</xdr:col>
          <xdr:colOff>190500</xdr:colOff>
          <xdr:row>131078</xdr:row>
          <xdr:rowOff>114300</xdr:rowOff>
        </xdr:to>
        <xdr:sp macro="" textlink="">
          <xdr:nvSpPr>
            <xdr:cNvPr id="2323" name="Object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196611</xdr:row>
          <xdr:rowOff>76200</xdr:rowOff>
        </xdr:from>
        <xdr:to>
          <xdr:col>4357</xdr:col>
          <xdr:colOff>190500</xdr:colOff>
          <xdr:row>196614</xdr:row>
          <xdr:rowOff>114300</xdr:rowOff>
        </xdr:to>
        <xdr:sp macro="" textlink="">
          <xdr:nvSpPr>
            <xdr:cNvPr id="2324" name="Object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262147</xdr:row>
          <xdr:rowOff>76200</xdr:rowOff>
        </xdr:from>
        <xdr:to>
          <xdr:col>4357</xdr:col>
          <xdr:colOff>190500</xdr:colOff>
          <xdr:row>262150</xdr:row>
          <xdr:rowOff>114300</xdr:rowOff>
        </xdr:to>
        <xdr:sp macro="" textlink="">
          <xdr:nvSpPr>
            <xdr:cNvPr id="2325" name="Object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327683</xdr:row>
          <xdr:rowOff>76200</xdr:rowOff>
        </xdr:from>
        <xdr:to>
          <xdr:col>4357</xdr:col>
          <xdr:colOff>190500</xdr:colOff>
          <xdr:row>327686</xdr:row>
          <xdr:rowOff>114300</xdr:rowOff>
        </xdr:to>
        <xdr:sp macro="" textlink="">
          <xdr:nvSpPr>
            <xdr:cNvPr id="2326" name="Object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393219</xdr:row>
          <xdr:rowOff>76200</xdr:rowOff>
        </xdr:from>
        <xdr:to>
          <xdr:col>4357</xdr:col>
          <xdr:colOff>190500</xdr:colOff>
          <xdr:row>393222</xdr:row>
          <xdr:rowOff>114300</xdr:rowOff>
        </xdr:to>
        <xdr:sp macro="" textlink="">
          <xdr:nvSpPr>
            <xdr:cNvPr id="2327" name="Object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458755</xdr:row>
          <xdr:rowOff>76200</xdr:rowOff>
        </xdr:from>
        <xdr:to>
          <xdr:col>4357</xdr:col>
          <xdr:colOff>190500</xdr:colOff>
          <xdr:row>458758</xdr:row>
          <xdr:rowOff>114300</xdr:rowOff>
        </xdr:to>
        <xdr:sp macro="" textlink="">
          <xdr:nvSpPr>
            <xdr:cNvPr id="2328" name="Object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524291</xdr:row>
          <xdr:rowOff>76200</xdr:rowOff>
        </xdr:from>
        <xdr:to>
          <xdr:col>4357</xdr:col>
          <xdr:colOff>190500</xdr:colOff>
          <xdr:row>524294</xdr:row>
          <xdr:rowOff>114300</xdr:rowOff>
        </xdr:to>
        <xdr:sp macro="" textlink="">
          <xdr:nvSpPr>
            <xdr:cNvPr id="2329" name="Object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589827</xdr:row>
          <xdr:rowOff>76200</xdr:rowOff>
        </xdr:from>
        <xdr:to>
          <xdr:col>4357</xdr:col>
          <xdr:colOff>190500</xdr:colOff>
          <xdr:row>589830</xdr:row>
          <xdr:rowOff>114300</xdr:rowOff>
        </xdr:to>
        <xdr:sp macro="" textlink="">
          <xdr:nvSpPr>
            <xdr:cNvPr id="2330" name="Object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655363</xdr:row>
          <xdr:rowOff>76200</xdr:rowOff>
        </xdr:from>
        <xdr:to>
          <xdr:col>4357</xdr:col>
          <xdr:colOff>190500</xdr:colOff>
          <xdr:row>655366</xdr:row>
          <xdr:rowOff>114300</xdr:rowOff>
        </xdr:to>
        <xdr:sp macro="" textlink="">
          <xdr:nvSpPr>
            <xdr:cNvPr id="2331" name="Object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720899</xdr:row>
          <xdr:rowOff>76200</xdr:rowOff>
        </xdr:from>
        <xdr:to>
          <xdr:col>4357</xdr:col>
          <xdr:colOff>190500</xdr:colOff>
          <xdr:row>720902</xdr:row>
          <xdr:rowOff>114300</xdr:rowOff>
        </xdr:to>
        <xdr:sp macro="" textlink="">
          <xdr:nvSpPr>
            <xdr:cNvPr id="2332" name="Object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786435</xdr:row>
          <xdr:rowOff>76200</xdr:rowOff>
        </xdr:from>
        <xdr:to>
          <xdr:col>4357</xdr:col>
          <xdr:colOff>190500</xdr:colOff>
          <xdr:row>786438</xdr:row>
          <xdr:rowOff>114300</xdr:rowOff>
        </xdr:to>
        <xdr:sp macro="" textlink="">
          <xdr:nvSpPr>
            <xdr:cNvPr id="2333" name="Object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851971</xdr:row>
          <xdr:rowOff>76200</xdr:rowOff>
        </xdr:from>
        <xdr:to>
          <xdr:col>4357</xdr:col>
          <xdr:colOff>190500</xdr:colOff>
          <xdr:row>851974</xdr:row>
          <xdr:rowOff>114300</xdr:rowOff>
        </xdr:to>
        <xdr:sp macro="" textlink="">
          <xdr:nvSpPr>
            <xdr:cNvPr id="2334" name="Object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917507</xdr:row>
          <xdr:rowOff>76200</xdr:rowOff>
        </xdr:from>
        <xdr:to>
          <xdr:col>4357</xdr:col>
          <xdr:colOff>190500</xdr:colOff>
          <xdr:row>917510</xdr:row>
          <xdr:rowOff>114300</xdr:rowOff>
        </xdr:to>
        <xdr:sp macro="" textlink="">
          <xdr:nvSpPr>
            <xdr:cNvPr id="2335" name="Object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4352</xdr:col>
          <xdr:colOff>518160</xdr:colOff>
          <xdr:row>983043</xdr:row>
          <xdr:rowOff>76200</xdr:rowOff>
        </xdr:from>
        <xdr:to>
          <xdr:col>4357</xdr:col>
          <xdr:colOff>190500</xdr:colOff>
          <xdr:row>983046</xdr:row>
          <xdr:rowOff>114300</xdr:rowOff>
        </xdr:to>
        <xdr:sp macro="" textlink="">
          <xdr:nvSpPr>
            <xdr:cNvPr id="2336" name="Object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3</xdr:row>
          <xdr:rowOff>76200</xdr:rowOff>
        </xdr:from>
        <xdr:to>
          <xdr:col>4613</xdr:col>
          <xdr:colOff>190500</xdr:colOff>
          <xdr:row>6</xdr:row>
          <xdr:rowOff>114300</xdr:rowOff>
        </xdr:to>
        <xdr:sp macro="" textlink="">
          <xdr:nvSpPr>
            <xdr:cNvPr id="2337" name="Object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65539</xdr:row>
          <xdr:rowOff>76200</xdr:rowOff>
        </xdr:from>
        <xdr:to>
          <xdr:col>4613</xdr:col>
          <xdr:colOff>190500</xdr:colOff>
          <xdr:row>65542</xdr:row>
          <xdr:rowOff>114300</xdr:rowOff>
        </xdr:to>
        <xdr:sp macro="" textlink="">
          <xdr:nvSpPr>
            <xdr:cNvPr id="2338" name="Object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131075</xdr:row>
          <xdr:rowOff>76200</xdr:rowOff>
        </xdr:from>
        <xdr:to>
          <xdr:col>4613</xdr:col>
          <xdr:colOff>190500</xdr:colOff>
          <xdr:row>131078</xdr:row>
          <xdr:rowOff>114300</xdr:rowOff>
        </xdr:to>
        <xdr:sp macro="" textlink="">
          <xdr:nvSpPr>
            <xdr:cNvPr id="2339" name="Object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196611</xdr:row>
          <xdr:rowOff>76200</xdr:rowOff>
        </xdr:from>
        <xdr:to>
          <xdr:col>4613</xdr:col>
          <xdr:colOff>190500</xdr:colOff>
          <xdr:row>196614</xdr:row>
          <xdr:rowOff>114300</xdr:rowOff>
        </xdr:to>
        <xdr:sp macro="" textlink="">
          <xdr:nvSpPr>
            <xdr:cNvPr id="2340" name="Object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262147</xdr:row>
          <xdr:rowOff>76200</xdr:rowOff>
        </xdr:from>
        <xdr:to>
          <xdr:col>4613</xdr:col>
          <xdr:colOff>190500</xdr:colOff>
          <xdr:row>262150</xdr:row>
          <xdr:rowOff>114300</xdr:rowOff>
        </xdr:to>
        <xdr:sp macro="" textlink="">
          <xdr:nvSpPr>
            <xdr:cNvPr id="2341" name="Object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327683</xdr:row>
          <xdr:rowOff>76200</xdr:rowOff>
        </xdr:from>
        <xdr:to>
          <xdr:col>4613</xdr:col>
          <xdr:colOff>190500</xdr:colOff>
          <xdr:row>327686</xdr:row>
          <xdr:rowOff>114300</xdr:rowOff>
        </xdr:to>
        <xdr:sp macro="" textlink="">
          <xdr:nvSpPr>
            <xdr:cNvPr id="2342" name="Object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393219</xdr:row>
          <xdr:rowOff>76200</xdr:rowOff>
        </xdr:from>
        <xdr:to>
          <xdr:col>4613</xdr:col>
          <xdr:colOff>190500</xdr:colOff>
          <xdr:row>393222</xdr:row>
          <xdr:rowOff>114300</xdr:rowOff>
        </xdr:to>
        <xdr:sp macro="" textlink="">
          <xdr:nvSpPr>
            <xdr:cNvPr id="2343" name="Object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458755</xdr:row>
          <xdr:rowOff>76200</xdr:rowOff>
        </xdr:from>
        <xdr:to>
          <xdr:col>4613</xdr:col>
          <xdr:colOff>190500</xdr:colOff>
          <xdr:row>458758</xdr:row>
          <xdr:rowOff>114300</xdr:rowOff>
        </xdr:to>
        <xdr:sp macro="" textlink="">
          <xdr:nvSpPr>
            <xdr:cNvPr id="2344" name="Object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524291</xdr:row>
          <xdr:rowOff>76200</xdr:rowOff>
        </xdr:from>
        <xdr:to>
          <xdr:col>4613</xdr:col>
          <xdr:colOff>190500</xdr:colOff>
          <xdr:row>524294</xdr:row>
          <xdr:rowOff>114300</xdr:rowOff>
        </xdr:to>
        <xdr:sp macro="" textlink="">
          <xdr:nvSpPr>
            <xdr:cNvPr id="2345" name="Object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589827</xdr:row>
          <xdr:rowOff>76200</xdr:rowOff>
        </xdr:from>
        <xdr:to>
          <xdr:col>4613</xdr:col>
          <xdr:colOff>190500</xdr:colOff>
          <xdr:row>589830</xdr:row>
          <xdr:rowOff>114300</xdr:rowOff>
        </xdr:to>
        <xdr:sp macro="" textlink="">
          <xdr:nvSpPr>
            <xdr:cNvPr id="2346" name="Object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655363</xdr:row>
          <xdr:rowOff>76200</xdr:rowOff>
        </xdr:from>
        <xdr:to>
          <xdr:col>4613</xdr:col>
          <xdr:colOff>190500</xdr:colOff>
          <xdr:row>655366</xdr:row>
          <xdr:rowOff>114300</xdr:rowOff>
        </xdr:to>
        <xdr:sp macro="" textlink="">
          <xdr:nvSpPr>
            <xdr:cNvPr id="2347" name="Object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720899</xdr:row>
          <xdr:rowOff>76200</xdr:rowOff>
        </xdr:from>
        <xdr:to>
          <xdr:col>4613</xdr:col>
          <xdr:colOff>190500</xdr:colOff>
          <xdr:row>720902</xdr:row>
          <xdr:rowOff>114300</xdr:rowOff>
        </xdr:to>
        <xdr:sp macro="" textlink="">
          <xdr:nvSpPr>
            <xdr:cNvPr id="2348" name="Object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786435</xdr:row>
          <xdr:rowOff>76200</xdr:rowOff>
        </xdr:from>
        <xdr:to>
          <xdr:col>4613</xdr:col>
          <xdr:colOff>190500</xdr:colOff>
          <xdr:row>786438</xdr:row>
          <xdr:rowOff>114300</xdr:rowOff>
        </xdr:to>
        <xdr:sp macro="" textlink="">
          <xdr:nvSpPr>
            <xdr:cNvPr id="2349" name="Object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851971</xdr:row>
          <xdr:rowOff>76200</xdr:rowOff>
        </xdr:from>
        <xdr:to>
          <xdr:col>4613</xdr:col>
          <xdr:colOff>190500</xdr:colOff>
          <xdr:row>851974</xdr:row>
          <xdr:rowOff>114300</xdr:rowOff>
        </xdr:to>
        <xdr:sp macro="" textlink="">
          <xdr:nvSpPr>
            <xdr:cNvPr id="2350" name="Object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917507</xdr:row>
          <xdr:rowOff>76200</xdr:rowOff>
        </xdr:from>
        <xdr:to>
          <xdr:col>4613</xdr:col>
          <xdr:colOff>190500</xdr:colOff>
          <xdr:row>917510</xdr:row>
          <xdr:rowOff>114300</xdr:rowOff>
        </xdr:to>
        <xdr:sp macro="" textlink="">
          <xdr:nvSpPr>
            <xdr:cNvPr id="2351" name="Object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4608</xdr:col>
          <xdr:colOff>518160</xdr:colOff>
          <xdr:row>983043</xdr:row>
          <xdr:rowOff>76200</xdr:rowOff>
        </xdr:from>
        <xdr:to>
          <xdr:col>4613</xdr:col>
          <xdr:colOff>190500</xdr:colOff>
          <xdr:row>983046</xdr:row>
          <xdr:rowOff>114300</xdr:rowOff>
        </xdr:to>
        <xdr:sp macro="" textlink="">
          <xdr:nvSpPr>
            <xdr:cNvPr id="2352" name="Object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3</xdr:row>
          <xdr:rowOff>76200</xdr:rowOff>
        </xdr:from>
        <xdr:to>
          <xdr:col>4869</xdr:col>
          <xdr:colOff>190500</xdr:colOff>
          <xdr:row>6</xdr:row>
          <xdr:rowOff>114300</xdr:rowOff>
        </xdr:to>
        <xdr:sp macro="" textlink="">
          <xdr:nvSpPr>
            <xdr:cNvPr id="2353" name="Object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65539</xdr:row>
          <xdr:rowOff>76200</xdr:rowOff>
        </xdr:from>
        <xdr:to>
          <xdr:col>4869</xdr:col>
          <xdr:colOff>190500</xdr:colOff>
          <xdr:row>65542</xdr:row>
          <xdr:rowOff>114300</xdr:rowOff>
        </xdr:to>
        <xdr:sp macro="" textlink="">
          <xdr:nvSpPr>
            <xdr:cNvPr id="2354" name="Object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131075</xdr:row>
          <xdr:rowOff>76200</xdr:rowOff>
        </xdr:from>
        <xdr:to>
          <xdr:col>4869</xdr:col>
          <xdr:colOff>190500</xdr:colOff>
          <xdr:row>131078</xdr:row>
          <xdr:rowOff>114300</xdr:rowOff>
        </xdr:to>
        <xdr:sp macro="" textlink="">
          <xdr:nvSpPr>
            <xdr:cNvPr id="2355" name="Object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196611</xdr:row>
          <xdr:rowOff>76200</xdr:rowOff>
        </xdr:from>
        <xdr:to>
          <xdr:col>4869</xdr:col>
          <xdr:colOff>190500</xdr:colOff>
          <xdr:row>196614</xdr:row>
          <xdr:rowOff>114300</xdr:rowOff>
        </xdr:to>
        <xdr:sp macro="" textlink="">
          <xdr:nvSpPr>
            <xdr:cNvPr id="2356" name="Object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262147</xdr:row>
          <xdr:rowOff>76200</xdr:rowOff>
        </xdr:from>
        <xdr:to>
          <xdr:col>4869</xdr:col>
          <xdr:colOff>190500</xdr:colOff>
          <xdr:row>262150</xdr:row>
          <xdr:rowOff>114300</xdr:rowOff>
        </xdr:to>
        <xdr:sp macro="" textlink="">
          <xdr:nvSpPr>
            <xdr:cNvPr id="2357" name="Object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327683</xdr:row>
          <xdr:rowOff>76200</xdr:rowOff>
        </xdr:from>
        <xdr:to>
          <xdr:col>4869</xdr:col>
          <xdr:colOff>190500</xdr:colOff>
          <xdr:row>327686</xdr:row>
          <xdr:rowOff>114300</xdr:rowOff>
        </xdr:to>
        <xdr:sp macro="" textlink="">
          <xdr:nvSpPr>
            <xdr:cNvPr id="2358" name="Object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393219</xdr:row>
          <xdr:rowOff>76200</xdr:rowOff>
        </xdr:from>
        <xdr:to>
          <xdr:col>4869</xdr:col>
          <xdr:colOff>190500</xdr:colOff>
          <xdr:row>393222</xdr:row>
          <xdr:rowOff>114300</xdr:rowOff>
        </xdr:to>
        <xdr:sp macro="" textlink="">
          <xdr:nvSpPr>
            <xdr:cNvPr id="2359" name="Object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458755</xdr:row>
          <xdr:rowOff>76200</xdr:rowOff>
        </xdr:from>
        <xdr:to>
          <xdr:col>4869</xdr:col>
          <xdr:colOff>190500</xdr:colOff>
          <xdr:row>458758</xdr:row>
          <xdr:rowOff>114300</xdr:rowOff>
        </xdr:to>
        <xdr:sp macro="" textlink="">
          <xdr:nvSpPr>
            <xdr:cNvPr id="2360" name="Object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524291</xdr:row>
          <xdr:rowOff>76200</xdr:rowOff>
        </xdr:from>
        <xdr:to>
          <xdr:col>4869</xdr:col>
          <xdr:colOff>190500</xdr:colOff>
          <xdr:row>524294</xdr:row>
          <xdr:rowOff>114300</xdr:rowOff>
        </xdr:to>
        <xdr:sp macro="" textlink="">
          <xdr:nvSpPr>
            <xdr:cNvPr id="2361" name="Object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589827</xdr:row>
          <xdr:rowOff>76200</xdr:rowOff>
        </xdr:from>
        <xdr:to>
          <xdr:col>4869</xdr:col>
          <xdr:colOff>190500</xdr:colOff>
          <xdr:row>589830</xdr:row>
          <xdr:rowOff>114300</xdr:rowOff>
        </xdr:to>
        <xdr:sp macro="" textlink="">
          <xdr:nvSpPr>
            <xdr:cNvPr id="2362" name="Object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655363</xdr:row>
          <xdr:rowOff>76200</xdr:rowOff>
        </xdr:from>
        <xdr:to>
          <xdr:col>4869</xdr:col>
          <xdr:colOff>190500</xdr:colOff>
          <xdr:row>655366</xdr:row>
          <xdr:rowOff>114300</xdr:rowOff>
        </xdr:to>
        <xdr:sp macro="" textlink="">
          <xdr:nvSpPr>
            <xdr:cNvPr id="2363" name="Object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720899</xdr:row>
          <xdr:rowOff>76200</xdr:rowOff>
        </xdr:from>
        <xdr:to>
          <xdr:col>4869</xdr:col>
          <xdr:colOff>190500</xdr:colOff>
          <xdr:row>720902</xdr:row>
          <xdr:rowOff>114300</xdr:rowOff>
        </xdr:to>
        <xdr:sp macro="" textlink="">
          <xdr:nvSpPr>
            <xdr:cNvPr id="2364" name="Object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786435</xdr:row>
          <xdr:rowOff>76200</xdr:rowOff>
        </xdr:from>
        <xdr:to>
          <xdr:col>4869</xdr:col>
          <xdr:colOff>190500</xdr:colOff>
          <xdr:row>786438</xdr:row>
          <xdr:rowOff>114300</xdr:rowOff>
        </xdr:to>
        <xdr:sp macro="" textlink="">
          <xdr:nvSpPr>
            <xdr:cNvPr id="2365" name="Object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851971</xdr:row>
          <xdr:rowOff>76200</xdr:rowOff>
        </xdr:from>
        <xdr:to>
          <xdr:col>4869</xdr:col>
          <xdr:colOff>190500</xdr:colOff>
          <xdr:row>851974</xdr:row>
          <xdr:rowOff>114300</xdr:rowOff>
        </xdr:to>
        <xdr:sp macro="" textlink="">
          <xdr:nvSpPr>
            <xdr:cNvPr id="2366" name="Object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917507</xdr:row>
          <xdr:rowOff>76200</xdr:rowOff>
        </xdr:from>
        <xdr:to>
          <xdr:col>4869</xdr:col>
          <xdr:colOff>190500</xdr:colOff>
          <xdr:row>917510</xdr:row>
          <xdr:rowOff>114300</xdr:rowOff>
        </xdr:to>
        <xdr:sp macro="" textlink="">
          <xdr:nvSpPr>
            <xdr:cNvPr id="2367" name="Object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4864</xdr:col>
          <xdr:colOff>518160</xdr:colOff>
          <xdr:row>983043</xdr:row>
          <xdr:rowOff>76200</xdr:rowOff>
        </xdr:from>
        <xdr:to>
          <xdr:col>4869</xdr:col>
          <xdr:colOff>190500</xdr:colOff>
          <xdr:row>983046</xdr:row>
          <xdr:rowOff>114300</xdr:rowOff>
        </xdr:to>
        <xdr:sp macro="" textlink="">
          <xdr:nvSpPr>
            <xdr:cNvPr id="2368" name="Object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3</xdr:row>
          <xdr:rowOff>76200</xdr:rowOff>
        </xdr:from>
        <xdr:to>
          <xdr:col>5125</xdr:col>
          <xdr:colOff>190500</xdr:colOff>
          <xdr:row>6</xdr:row>
          <xdr:rowOff>114300</xdr:rowOff>
        </xdr:to>
        <xdr:sp macro="" textlink="">
          <xdr:nvSpPr>
            <xdr:cNvPr id="2369" name="Object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65539</xdr:row>
          <xdr:rowOff>76200</xdr:rowOff>
        </xdr:from>
        <xdr:to>
          <xdr:col>5125</xdr:col>
          <xdr:colOff>190500</xdr:colOff>
          <xdr:row>65542</xdr:row>
          <xdr:rowOff>114300</xdr:rowOff>
        </xdr:to>
        <xdr:sp macro="" textlink="">
          <xdr:nvSpPr>
            <xdr:cNvPr id="2370" name="Object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131075</xdr:row>
          <xdr:rowOff>76200</xdr:rowOff>
        </xdr:from>
        <xdr:to>
          <xdr:col>5125</xdr:col>
          <xdr:colOff>190500</xdr:colOff>
          <xdr:row>131078</xdr:row>
          <xdr:rowOff>114300</xdr:rowOff>
        </xdr:to>
        <xdr:sp macro="" textlink="">
          <xdr:nvSpPr>
            <xdr:cNvPr id="2371" name="Object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196611</xdr:row>
          <xdr:rowOff>76200</xdr:rowOff>
        </xdr:from>
        <xdr:to>
          <xdr:col>5125</xdr:col>
          <xdr:colOff>190500</xdr:colOff>
          <xdr:row>196614</xdr:row>
          <xdr:rowOff>114300</xdr:rowOff>
        </xdr:to>
        <xdr:sp macro="" textlink="">
          <xdr:nvSpPr>
            <xdr:cNvPr id="2372" name="Object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262147</xdr:row>
          <xdr:rowOff>76200</xdr:rowOff>
        </xdr:from>
        <xdr:to>
          <xdr:col>5125</xdr:col>
          <xdr:colOff>190500</xdr:colOff>
          <xdr:row>262150</xdr:row>
          <xdr:rowOff>114300</xdr:rowOff>
        </xdr:to>
        <xdr:sp macro="" textlink="">
          <xdr:nvSpPr>
            <xdr:cNvPr id="2373" name="Object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327683</xdr:row>
          <xdr:rowOff>76200</xdr:rowOff>
        </xdr:from>
        <xdr:to>
          <xdr:col>5125</xdr:col>
          <xdr:colOff>190500</xdr:colOff>
          <xdr:row>327686</xdr:row>
          <xdr:rowOff>114300</xdr:rowOff>
        </xdr:to>
        <xdr:sp macro="" textlink="">
          <xdr:nvSpPr>
            <xdr:cNvPr id="2374" name="Object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393219</xdr:row>
          <xdr:rowOff>76200</xdr:rowOff>
        </xdr:from>
        <xdr:to>
          <xdr:col>5125</xdr:col>
          <xdr:colOff>190500</xdr:colOff>
          <xdr:row>393222</xdr:row>
          <xdr:rowOff>114300</xdr:rowOff>
        </xdr:to>
        <xdr:sp macro="" textlink="">
          <xdr:nvSpPr>
            <xdr:cNvPr id="2375" name="Object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458755</xdr:row>
          <xdr:rowOff>76200</xdr:rowOff>
        </xdr:from>
        <xdr:to>
          <xdr:col>5125</xdr:col>
          <xdr:colOff>190500</xdr:colOff>
          <xdr:row>458758</xdr:row>
          <xdr:rowOff>114300</xdr:rowOff>
        </xdr:to>
        <xdr:sp macro="" textlink="">
          <xdr:nvSpPr>
            <xdr:cNvPr id="2376" name="Object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524291</xdr:row>
          <xdr:rowOff>76200</xdr:rowOff>
        </xdr:from>
        <xdr:to>
          <xdr:col>5125</xdr:col>
          <xdr:colOff>190500</xdr:colOff>
          <xdr:row>524294</xdr:row>
          <xdr:rowOff>114300</xdr:rowOff>
        </xdr:to>
        <xdr:sp macro="" textlink="">
          <xdr:nvSpPr>
            <xdr:cNvPr id="2377" name="Object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589827</xdr:row>
          <xdr:rowOff>76200</xdr:rowOff>
        </xdr:from>
        <xdr:to>
          <xdr:col>5125</xdr:col>
          <xdr:colOff>190500</xdr:colOff>
          <xdr:row>589830</xdr:row>
          <xdr:rowOff>114300</xdr:rowOff>
        </xdr:to>
        <xdr:sp macro="" textlink="">
          <xdr:nvSpPr>
            <xdr:cNvPr id="2378" name="Object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655363</xdr:row>
          <xdr:rowOff>76200</xdr:rowOff>
        </xdr:from>
        <xdr:to>
          <xdr:col>5125</xdr:col>
          <xdr:colOff>190500</xdr:colOff>
          <xdr:row>655366</xdr:row>
          <xdr:rowOff>114300</xdr:rowOff>
        </xdr:to>
        <xdr:sp macro="" textlink="">
          <xdr:nvSpPr>
            <xdr:cNvPr id="2379" name="Object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720899</xdr:row>
          <xdr:rowOff>76200</xdr:rowOff>
        </xdr:from>
        <xdr:to>
          <xdr:col>5125</xdr:col>
          <xdr:colOff>190500</xdr:colOff>
          <xdr:row>720902</xdr:row>
          <xdr:rowOff>114300</xdr:rowOff>
        </xdr:to>
        <xdr:sp macro="" textlink="">
          <xdr:nvSpPr>
            <xdr:cNvPr id="2380" name="Object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786435</xdr:row>
          <xdr:rowOff>76200</xdr:rowOff>
        </xdr:from>
        <xdr:to>
          <xdr:col>5125</xdr:col>
          <xdr:colOff>190500</xdr:colOff>
          <xdr:row>786438</xdr:row>
          <xdr:rowOff>114300</xdr:rowOff>
        </xdr:to>
        <xdr:sp macro="" textlink="">
          <xdr:nvSpPr>
            <xdr:cNvPr id="2381" name="Object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851971</xdr:row>
          <xdr:rowOff>76200</xdr:rowOff>
        </xdr:from>
        <xdr:to>
          <xdr:col>5125</xdr:col>
          <xdr:colOff>190500</xdr:colOff>
          <xdr:row>851974</xdr:row>
          <xdr:rowOff>114300</xdr:rowOff>
        </xdr:to>
        <xdr:sp macro="" textlink="">
          <xdr:nvSpPr>
            <xdr:cNvPr id="2382" name="Object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917507</xdr:row>
          <xdr:rowOff>76200</xdr:rowOff>
        </xdr:from>
        <xdr:to>
          <xdr:col>5125</xdr:col>
          <xdr:colOff>190500</xdr:colOff>
          <xdr:row>917510</xdr:row>
          <xdr:rowOff>114300</xdr:rowOff>
        </xdr:to>
        <xdr:sp macro="" textlink="">
          <xdr:nvSpPr>
            <xdr:cNvPr id="2383" name="Object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5120</xdr:col>
          <xdr:colOff>518160</xdr:colOff>
          <xdr:row>983043</xdr:row>
          <xdr:rowOff>76200</xdr:rowOff>
        </xdr:from>
        <xdr:to>
          <xdr:col>5125</xdr:col>
          <xdr:colOff>190500</xdr:colOff>
          <xdr:row>983046</xdr:row>
          <xdr:rowOff>114300</xdr:rowOff>
        </xdr:to>
        <xdr:sp macro="" textlink="">
          <xdr:nvSpPr>
            <xdr:cNvPr id="2384" name="Object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3</xdr:row>
          <xdr:rowOff>76200</xdr:rowOff>
        </xdr:from>
        <xdr:to>
          <xdr:col>5381</xdr:col>
          <xdr:colOff>190500</xdr:colOff>
          <xdr:row>6</xdr:row>
          <xdr:rowOff>114300</xdr:rowOff>
        </xdr:to>
        <xdr:sp macro="" textlink="">
          <xdr:nvSpPr>
            <xdr:cNvPr id="2385" name="Object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65539</xdr:row>
          <xdr:rowOff>76200</xdr:rowOff>
        </xdr:from>
        <xdr:to>
          <xdr:col>5381</xdr:col>
          <xdr:colOff>190500</xdr:colOff>
          <xdr:row>65542</xdr:row>
          <xdr:rowOff>114300</xdr:rowOff>
        </xdr:to>
        <xdr:sp macro="" textlink="">
          <xdr:nvSpPr>
            <xdr:cNvPr id="2386" name="Object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131075</xdr:row>
          <xdr:rowOff>76200</xdr:rowOff>
        </xdr:from>
        <xdr:to>
          <xdr:col>5381</xdr:col>
          <xdr:colOff>190500</xdr:colOff>
          <xdr:row>131078</xdr:row>
          <xdr:rowOff>114300</xdr:rowOff>
        </xdr:to>
        <xdr:sp macro="" textlink="">
          <xdr:nvSpPr>
            <xdr:cNvPr id="2387" name="Object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196611</xdr:row>
          <xdr:rowOff>76200</xdr:rowOff>
        </xdr:from>
        <xdr:to>
          <xdr:col>5381</xdr:col>
          <xdr:colOff>190500</xdr:colOff>
          <xdr:row>196614</xdr:row>
          <xdr:rowOff>114300</xdr:rowOff>
        </xdr:to>
        <xdr:sp macro="" textlink="">
          <xdr:nvSpPr>
            <xdr:cNvPr id="2388" name="Object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262147</xdr:row>
          <xdr:rowOff>76200</xdr:rowOff>
        </xdr:from>
        <xdr:to>
          <xdr:col>5381</xdr:col>
          <xdr:colOff>190500</xdr:colOff>
          <xdr:row>262150</xdr:row>
          <xdr:rowOff>114300</xdr:rowOff>
        </xdr:to>
        <xdr:sp macro="" textlink="">
          <xdr:nvSpPr>
            <xdr:cNvPr id="2389" name="Object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327683</xdr:row>
          <xdr:rowOff>76200</xdr:rowOff>
        </xdr:from>
        <xdr:to>
          <xdr:col>5381</xdr:col>
          <xdr:colOff>190500</xdr:colOff>
          <xdr:row>327686</xdr:row>
          <xdr:rowOff>114300</xdr:rowOff>
        </xdr:to>
        <xdr:sp macro="" textlink="">
          <xdr:nvSpPr>
            <xdr:cNvPr id="2390" name="Object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393219</xdr:row>
          <xdr:rowOff>76200</xdr:rowOff>
        </xdr:from>
        <xdr:to>
          <xdr:col>5381</xdr:col>
          <xdr:colOff>190500</xdr:colOff>
          <xdr:row>393222</xdr:row>
          <xdr:rowOff>114300</xdr:rowOff>
        </xdr:to>
        <xdr:sp macro="" textlink="">
          <xdr:nvSpPr>
            <xdr:cNvPr id="2391" name="Object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458755</xdr:row>
          <xdr:rowOff>76200</xdr:rowOff>
        </xdr:from>
        <xdr:to>
          <xdr:col>5381</xdr:col>
          <xdr:colOff>190500</xdr:colOff>
          <xdr:row>458758</xdr:row>
          <xdr:rowOff>114300</xdr:rowOff>
        </xdr:to>
        <xdr:sp macro="" textlink="">
          <xdr:nvSpPr>
            <xdr:cNvPr id="2392" name="Object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524291</xdr:row>
          <xdr:rowOff>76200</xdr:rowOff>
        </xdr:from>
        <xdr:to>
          <xdr:col>5381</xdr:col>
          <xdr:colOff>190500</xdr:colOff>
          <xdr:row>524294</xdr:row>
          <xdr:rowOff>114300</xdr:rowOff>
        </xdr:to>
        <xdr:sp macro="" textlink="">
          <xdr:nvSpPr>
            <xdr:cNvPr id="2393" name="Object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589827</xdr:row>
          <xdr:rowOff>76200</xdr:rowOff>
        </xdr:from>
        <xdr:to>
          <xdr:col>5381</xdr:col>
          <xdr:colOff>190500</xdr:colOff>
          <xdr:row>589830</xdr:row>
          <xdr:rowOff>114300</xdr:rowOff>
        </xdr:to>
        <xdr:sp macro="" textlink="">
          <xdr:nvSpPr>
            <xdr:cNvPr id="2394" name="Object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655363</xdr:row>
          <xdr:rowOff>76200</xdr:rowOff>
        </xdr:from>
        <xdr:to>
          <xdr:col>5381</xdr:col>
          <xdr:colOff>190500</xdr:colOff>
          <xdr:row>655366</xdr:row>
          <xdr:rowOff>114300</xdr:rowOff>
        </xdr:to>
        <xdr:sp macro="" textlink="">
          <xdr:nvSpPr>
            <xdr:cNvPr id="2395" name="Object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720899</xdr:row>
          <xdr:rowOff>76200</xdr:rowOff>
        </xdr:from>
        <xdr:to>
          <xdr:col>5381</xdr:col>
          <xdr:colOff>190500</xdr:colOff>
          <xdr:row>720902</xdr:row>
          <xdr:rowOff>114300</xdr:rowOff>
        </xdr:to>
        <xdr:sp macro="" textlink="">
          <xdr:nvSpPr>
            <xdr:cNvPr id="2396" name="Object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786435</xdr:row>
          <xdr:rowOff>76200</xdr:rowOff>
        </xdr:from>
        <xdr:to>
          <xdr:col>5381</xdr:col>
          <xdr:colOff>190500</xdr:colOff>
          <xdr:row>786438</xdr:row>
          <xdr:rowOff>114300</xdr:rowOff>
        </xdr:to>
        <xdr:sp macro="" textlink="">
          <xdr:nvSpPr>
            <xdr:cNvPr id="2397" name="Object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851971</xdr:row>
          <xdr:rowOff>76200</xdr:rowOff>
        </xdr:from>
        <xdr:to>
          <xdr:col>5381</xdr:col>
          <xdr:colOff>190500</xdr:colOff>
          <xdr:row>851974</xdr:row>
          <xdr:rowOff>114300</xdr:rowOff>
        </xdr:to>
        <xdr:sp macro="" textlink="">
          <xdr:nvSpPr>
            <xdr:cNvPr id="2398" name="Object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917507</xdr:row>
          <xdr:rowOff>76200</xdr:rowOff>
        </xdr:from>
        <xdr:to>
          <xdr:col>5381</xdr:col>
          <xdr:colOff>190500</xdr:colOff>
          <xdr:row>917510</xdr:row>
          <xdr:rowOff>114300</xdr:rowOff>
        </xdr:to>
        <xdr:sp macro="" textlink="">
          <xdr:nvSpPr>
            <xdr:cNvPr id="2399" name="Object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5376</xdr:col>
          <xdr:colOff>518160</xdr:colOff>
          <xdr:row>983043</xdr:row>
          <xdr:rowOff>76200</xdr:rowOff>
        </xdr:from>
        <xdr:to>
          <xdr:col>5381</xdr:col>
          <xdr:colOff>190500</xdr:colOff>
          <xdr:row>983046</xdr:row>
          <xdr:rowOff>114300</xdr:rowOff>
        </xdr:to>
        <xdr:sp macro="" textlink="">
          <xdr:nvSpPr>
            <xdr:cNvPr id="2400" name="Object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3</xdr:row>
          <xdr:rowOff>76200</xdr:rowOff>
        </xdr:from>
        <xdr:to>
          <xdr:col>5637</xdr:col>
          <xdr:colOff>190500</xdr:colOff>
          <xdr:row>6</xdr:row>
          <xdr:rowOff>114300</xdr:rowOff>
        </xdr:to>
        <xdr:sp macro="" textlink="">
          <xdr:nvSpPr>
            <xdr:cNvPr id="2401" name="Object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65539</xdr:row>
          <xdr:rowOff>76200</xdr:rowOff>
        </xdr:from>
        <xdr:to>
          <xdr:col>5637</xdr:col>
          <xdr:colOff>190500</xdr:colOff>
          <xdr:row>65542</xdr:row>
          <xdr:rowOff>114300</xdr:rowOff>
        </xdr:to>
        <xdr:sp macro="" textlink="">
          <xdr:nvSpPr>
            <xdr:cNvPr id="2402" name="Object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131075</xdr:row>
          <xdr:rowOff>76200</xdr:rowOff>
        </xdr:from>
        <xdr:to>
          <xdr:col>5637</xdr:col>
          <xdr:colOff>190500</xdr:colOff>
          <xdr:row>131078</xdr:row>
          <xdr:rowOff>114300</xdr:rowOff>
        </xdr:to>
        <xdr:sp macro="" textlink="">
          <xdr:nvSpPr>
            <xdr:cNvPr id="2403" name="Object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196611</xdr:row>
          <xdr:rowOff>76200</xdr:rowOff>
        </xdr:from>
        <xdr:to>
          <xdr:col>5637</xdr:col>
          <xdr:colOff>190500</xdr:colOff>
          <xdr:row>196614</xdr:row>
          <xdr:rowOff>114300</xdr:rowOff>
        </xdr:to>
        <xdr:sp macro="" textlink="">
          <xdr:nvSpPr>
            <xdr:cNvPr id="2404" name="Object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262147</xdr:row>
          <xdr:rowOff>76200</xdr:rowOff>
        </xdr:from>
        <xdr:to>
          <xdr:col>5637</xdr:col>
          <xdr:colOff>190500</xdr:colOff>
          <xdr:row>262150</xdr:row>
          <xdr:rowOff>114300</xdr:rowOff>
        </xdr:to>
        <xdr:sp macro="" textlink="">
          <xdr:nvSpPr>
            <xdr:cNvPr id="2405" name="Object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327683</xdr:row>
          <xdr:rowOff>76200</xdr:rowOff>
        </xdr:from>
        <xdr:to>
          <xdr:col>5637</xdr:col>
          <xdr:colOff>190500</xdr:colOff>
          <xdr:row>327686</xdr:row>
          <xdr:rowOff>114300</xdr:rowOff>
        </xdr:to>
        <xdr:sp macro="" textlink="">
          <xdr:nvSpPr>
            <xdr:cNvPr id="2406" name="Object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393219</xdr:row>
          <xdr:rowOff>76200</xdr:rowOff>
        </xdr:from>
        <xdr:to>
          <xdr:col>5637</xdr:col>
          <xdr:colOff>190500</xdr:colOff>
          <xdr:row>393222</xdr:row>
          <xdr:rowOff>114300</xdr:rowOff>
        </xdr:to>
        <xdr:sp macro="" textlink="">
          <xdr:nvSpPr>
            <xdr:cNvPr id="2407" name="Object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458755</xdr:row>
          <xdr:rowOff>76200</xdr:rowOff>
        </xdr:from>
        <xdr:to>
          <xdr:col>5637</xdr:col>
          <xdr:colOff>190500</xdr:colOff>
          <xdr:row>458758</xdr:row>
          <xdr:rowOff>114300</xdr:rowOff>
        </xdr:to>
        <xdr:sp macro="" textlink="">
          <xdr:nvSpPr>
            <xdr:cNvPr id="2408" name="Object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524291</xdr:row>
          <xdr:rowOff>76200</xdr:rowOff>
        </xdr:from>
        <xdr:to>
          <xdr:col>5637</xdr:col>
          <xdr:colOff>190500</xdr:colOff>
          <xdr:row>524294</xdr:row>
          <xdr:rowOff>114300</xdr:rowOff>
        </xdr:to>
        <xdr:sp macro="" textlink="">
          <xdr:nvSpPr>
            <xdr:cNvPr id="2409" name="Object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589827</xdr:row>
          <xdr:rowOff>76200</xdr:rowOff>
        </xdr:from>
        <xdr:to>
          <xdr:col>5637</xdr:col>
          <xdr:colOff>190500</xdr:colOff>
          <xdr:row>589830</xdr:row>
          <xdr:rowOff>114300</xdr:rowOff>
        </xdr:to>
        <xdr:sp macro="" textlink="">
          <xdr:nvSpPr>
            <xdr:cNvPr id="2410" name="Object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655363</xdr:row>
          <xdr:rowOff>76200</xdr:rowOff>
        </xdr:from>
        <xdr:to>
          <xdr:col>5637</xdr:col>
          <xdr:colOff>190500</xdr:colOff>
          <xdr:row>655366</xdr:row>
          <xdr:rowOff>114300</xdr:rowOff>
        </xdr:to>
        <xdr:sp macro="" textlink="">
          <xdr:nvSpPr>
            <xdr:cNvPr id="2411" name="Object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720899</xdr:row>
          <xdr:rowOff>76200</xdr:rowOff>
        </xdr:from>
        <xdr:to>
          <xdr:col>5637</xdr:col>
          <xdr:colOff>190500</xdr:colOff>
          <xdr:row>720902</xdr:row>
          <xdr:rowOff>114300</xdr:rowOff>
        </xdr:to>
        <xdr:sp macro="" textlink="">
          <xdr:nvSpPr>
            <xdr:cNvPr id="2412" name="Object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786435</xdr:row>
          <xdr:rowOff>76200</xdr:rowOff>
        </xdr:from>
        <xdr:to>
          <xdr:col>5637</xdr:col>
          <xdr:colOff>190500</xdr:colOff>
          <xdr:row>786438</xdr:row>
          <xdr:rowOff>114300</xdr:rowOff>
        </xdr:to>
        <xdr:sp macro="" textlink="">
          <xdr:nvSpPr>
            <xdr:cNvPr id="2413" name="Object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851971</xdr:row>
          <xdr:rowOff>76200</xdr:rowOff>
        </xdr:from>
        <xdr:to>
          <xdr:col>5637</xdr:col>
          <xdr:colOff>190500</xdr:colOff>
          <xdr:row>851974</xdr:row>
          <xdr:rowOff>114300</xdr:rowOff>
        </xdr:to>
        <xdr:sp macro="" textlink="">
          <xdr:nvSpPr>
            <xdr:cNvPr id="2414" name="Object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917507</xdr:row>
          <xdr:rowOff>76200</xdr:rowOff>
        </xdr:from>
        <xdr:to>
          <xdr:col>5637</xdr:col>
          <xdr:colOff>190500</xdr:colOff>
          <xdr:row>917510</xdr:row>
          <xdr:rowOff>114300</xdr:rowOff>
        </xdr:to>
        <xdr:sp macro="" textlink="">
          <xdr:nvSpPr>
            <xdr:cNvPr id="2415" name="Object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5632</xdr:col>
          <xdr:colOff>518160</xdr:colOff>
          <xdr:row>983043</xdr:row>
          <xdr:rowOff>76200</xdr:rowOff>
        </xdr:from>
        <xdr:to>
          <xdr:col>5637</xdr:col>
          <xdr:colOff>190500</xdr:colOff>
          <xdr:row>983046</xdr:row>
          <xdr:rowOff>114300</xdr:rowOff>
        </xdr:to>
        <xdr:sp macro="" textlink="">
          <xdr:nvSpPr>
            <xdr:cNvPr id="2416" name="Object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3</xdr:row>
          <xdr:rowOff>76200</xdr:rowOff>
        </xdr:from>
        <xdr:to>
          <xdr:col>5893</xdr:col>
          <xdr:colOff>190500</xdr:colOff>
          <xdr:row>6</xdr:row>
          <xdr:rowOff>114300</xdr:rowOff>
        </xdr:to>
        <xdr:sp macro="" textlink="">
          <xdr:nvSpPr>
            <xdr:cNvPr id="2417" name="Object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65539</xdr:row>
          <xdr:rowOff>76200</xdr:rowOff>
        </xdr:from>
        <xdr:to>
          <xdr:col>5893</xdr:col>
          <xdr:colOff>190500</xdr:colOff>
          <xdr:row>65542</xdr:row>
          <xdr:rowOff>114300</xdr:rowOff>
        </xdr:to>
        <xdr:sp macro="" textlink="">
          <xdr:nvSpPr>
            <xdr:cNvPr id="2418" name="Object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131075</xdr:row>
          <xdr:rowOff>76200</xdr:rowOff>
        </xdr:from>
        <xdr:to>
          <xdr:col>5893</xdr:col>
          <xdr:colOff>190500</xdr:colOff>
          <xdr:row>131078</xdr:row>
          <xdr:rowOff>114300</xdr:rowOff>
        </xdr:to>
        <xdr:sp macro="" textlink="">
          <xdr:nvSpPr>
            <xdr:cNvPr id="2419" name="Object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196611</xdr:row>
          <xdr:rowOff>76200</xdr:rowOff>
        </xdr:from>
        <xdr:to>
          <xdr:col>5893</xdr:col>
          <xdr:colOff>190500</xdr:colOff>
          <xdr:row>196614</xdr:row>
          <xdr:rowOff>114300</xdr:rowOff>
        </xdr:to>
        <xdr:sp macro="" textlink="">
          <xdr:nvSpPr>
            <xdr:cNvPr id="2420" name="Object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262147</xdr:row>
          <xdr:rowOff>76200</xdr:rowOff>
        </xdr:from>
        <xdr:to>
          <xdr:col>5893</xdr:col>
          <xdr:colOff>190500</xdr:colOff>
          <xdr:row>262150</xdr:row>
          <xdr:rowOff>114300</xdr:rowOff>
        </xdr:to>
        <xdr:sp macro="" textlink="">
          <xdr:nvSpPr>
            <xdr:cNvPr id="2421" name="Object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327683</xdr:row>
          <xdr:rowOff>76200</xdr:rowOff>
        </xdr:from>
        <xdr:to>
          <xdr:col>5893</xdr:col>
          <xdr:colOff>190500</xdr:colOff>
          <xdr:row>327686</xdr:row>
          <xdr:rowOff>114300</xdr:rowOff>
        </xdr:to>
        <xdr:sp macro="" textlink="">
          <xdr:nvSpPr>
            <xdr:cNvPr id="2422" name="Object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393219</xdr:row>
          <xdr:rowOff>76200</xdr:rowOff>
        </xdr:from>
        <xdr:to>
          <xdr:col>5893</xdr:col>
          <xdr:colOff>190500</xdr:colOff>
          <xdr:row>393222</xdr:row>
          <xdr:rowOff>114300</xdr:rowOff>
        </xdr:to>
        <xdr:sp macro="" textlink="">
          <xdr:nvSpPr>
            <xdr:cNvPr id="2423" name="Object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458755</xdr:row>
          <xdr:rowOff>76200</xdr:rowOff>
        </xdr:from>
        <xdr:to>
          <xdr:col>5893</xdr:col>
          <xdr:colOff>190500</xdr:colOff>
          <xdr:row>458758</xdr:row>
          <xdr:rowOff>114300</xdr:rowOff>
        </xdr:to>
        <xdr:sp macro="" textlink="">
          <xdr:nvSpPr>
            <xdr:cNvPr id="2424" name="Object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524291</xdr:row>
          <xdr:rowOff>76200</xdr:rowOff>
        </xdr:from>
        <xdr:to>
          <xdr:col>5893</xdr:col>
          <xdr:colOff>190500</xdr:colOff>
          <xdr:row>524294</xdr:row>
          <xdr:rowOff>114300</xdr:rowOff>
        </xdr:to>
        <xdr:sp macro="" textlink="">
          <xdr:nvSpPr>
            <xdr:cNvPr id="2425" name="Object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589827</xdr:row>
          <xdr:rowOff>76200</xdr:rowOff>
        </xdr:from>
        <xdr:to>
          <xdr:col>5893</xdr:col>
          <xdr:colOff>190500</xdr:colOff>
          <xdr:row>589830</xdr:row>
          <xdr:rowOff>114300</xdr:rowOff>
        </xdr:to>
        <xdr:sp macro="" textlink="">
          <xdr:nvSpPr>
            <xdr:cNvPr id="2426" name="Object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655363</xdr:row>
          <xdr:rowOff>76200</xdr:rowOff>
        </xdr:from>
        <xdr:to>
          <xdr:col>5893</xdr:col>
          <xdr:colOff>190500</xdr:colOff>
          <xdr:row>655366</xdr:row>
          <xdr:rowOff>114300</xdr:rowOff>
        </xdr:to>
        <xdr:sp macro="" textlink="">
          <xdr:nvSpPr>
            <xdr:cNvPr id="2427" name="Object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720899</xdr:row>
          <xdr:rowOff>76200</xdr:rowOff>
        </xdr:from>
        <xdr:to>
          <xdr:col>5893</xdr:col>
          <xdr:colOff>190500</xdr:colOff>
          <xdr:row>720902</xdr:row>
          <xdr:rowOff>114300</xdr:rowOff>
        </xdr:to>
        <xdr:sp macro="" textlink="">
          <xdr:nvSpPr>
            <xdr:cNvPr id="2428" name="Object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786435</xdr:row>
          <xdr:rowOff>76200</xdr:rowOff>
        </xdr:from>
        <xdr:to>
          <xdr:col>5893</xdr:col>
          <xdr:colOff>190500</xdr:colOff>
          <xdr:row>786438</xdr:row>
          <xdr:rowOff>114300</xdr:rowOff>
        </xdr:to>
        <xdr:sp macro="" textlink="">
          <xdr:nvSpPr>
            <xdr:cNvPr id="2429" name="Object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851971</xdr:row>
          <xdr:rowOff>76200</xdr:rowOff>
        </xdr:from>
        <xdr:to>
          <xdr:col>5893</xdr:col>
          <xdr:colOff>190500</xdr:colOff>
          <xdr:row>851974</xdr:row>
          <xdr:rowOff>114300</xdr:rowOff>
        </xdr:to>
        <xdr:sp macro="" textlink="">
          <xdr:nvSpPr>
            <xdr:cNvPr id="2430" name="Object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917507</xdr:row>
          <xdr:rowOff>76200</xdr:rowOff>
        </xdr:from>
        <xdr:to>
          <xdr:col>5893</xdr:col>
          <xdr:colOff>190500</xdr:colOff>
          <xdr:row>917510</xdr:row>
          <xdr:rowOff>114300</xdr:rowOff>
        </xdr:to>
        <xdr:sp macro="" textlink="">
          <xdr:nvSpPr>
            <xdr:cNvPr id="2431" name="Object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5888</xdr:col>
          <xdr:colOff>518160</xdr:colOff>
          <xdr:row>983043</xdr:row>
          <xdr:rowOff>76200</xdr:rowOff>
        </xdr:from>
        <xdr:to>
          <xdr:col>5893</xdr:col>
          <xdr:colOff>190500</xdr:colOff>
          <xdr:row>983046</xdr:row>
          <xdr:rowOff>114300</xdr:rowOff>
        </xdr:to>
        <xdr:sp macro="" textlink="">
          <xdr:nvSpPr>
            <xdr:cNvPr id="2432" name="Object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3</xdr:row>
          <xdr:rowOff>76200</xdr:rowOff>
        </xdr:from>
        <xdr:to>
          <xdr:col>6149</xdr:col>
          <xdr:colOff>190500</xdr:colOff>
          <xdr:row>6</xdr:row>
          <xdr:rowOff>114300</xdr:rowOff>
        </xdr:to>
        <xdr:sp macro="" textlink="">
          <xdr:nvSpPr>
            <xdr:cNvPr id="2433" name="Object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65539</xdr:row>
          <xdr:rowOff>76200</xdr:rowOff>
        </xdr:from>
        <xdr:to>
          <xdr:col>6149</xdr:col>
          <xdr:colOff>190500</xdr:colOff>
          <xdr:row>65542</xdr:row>
          <xdr:rowOff>114300</xdr:rowOff>
        </xdr:to>
        <xdr:sp macro="" textlink="">
          <xdr:nvSpPr>
            <xdr:cNvPr id="2434" name="Object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131075</xdr:row>
          <xdr:rowOff>76200</xdr:rowOff>
        </xdr:from>
        <xdr:to>
          <xdr:col>6149</xdr:col>
          <xdr:colOff>190500</xdr:colOff>
          <xdr:row>131078</xdr:row>
          <xdr:rowOff>114300</xdr:rowOff>
        </xdr:to>
        <xdr:sp macro="" textlink="">
          <xdr:nvSpPr>
            <xdr:cNvPr id="2435" name="Object 387" hidden="1">
              <a:extLst>
                <a:ext uri="{63B3BB69-23CF-44E3-9099-C40C66FF867C}">
                  <a14:compatExt spid="_x0000_s2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196611</xdr:row>
          <xdr:rowOff>76200</xdr:rowOff>
        </xdr:from>
        <xdr:to>
          <xdr:col>6149</xdr:col>
          <xdr:colOff>190500</xdr:colOff>
          <xdr:row>196614</xdr:row>
          <xdr:rowOff>114300</xdr:rowOff>
        </xdr:to>
        <xdr:sp macro="" textlink="">
          <xdr:nvSpPr>
            <xdr:cNvPr id="2436" name="Object 388" hidden="1">
              <a:extLst>
                <a:ext uri="{63B3BB69-23CF-44E3-9099-C40C66FF867C}">
                  <a14:compatExt spid="_x0000_s2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262147</xdr:row>
          <xdr:rowOff>76200</xdr:rowOff>
        </xdr:from>
        <xdr:to>
          <xdr:col>6149</xdr:col>
          <xdr:colOff>190500</xdr:colOff>
          <xdr:row>262150</xdr:row>
          <xdr:rowOff>114300</xdr:rowOff>
        </xdr:to>
        <xdr:sp macro="" textlink="">
          <xdr:nvSpPr>
            <xdr:cNvPr id="2437" name="Object 389" hidden="1">
              <a:extLst>
                <a:ext uri="{63B3BB69-23CF-44E3-9099-C40C66FF867C}">
                  <a14:compatExt spid="_x0000_s2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327683</xdr:row>
          <xdr:rowOff>76200</xdr:rowOff>
        </xdr:from>
        <xdr:to>
          <xdr:col>6149</xdr:col>
          <xdr:colOff>190500</xdr:colOff>
          <xdr:row>327686</xdr:row>
          <xdr:rowOff>114300</xdr:rowOff>
        </xdr:to>
        <xdr:sp macro="" textlink="">
          <xdr:nvSpPr>
            <xdr:cNvPr id="2438" name="Object 390" hidden="1">
              <a:extLst>
                <a:ext uri="{63B3BB69-23CF-44E3-9099-C40C66FF867C}">
                  <a14:compatExt spid="_x0000_s2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393219</xdr:row>
          <xdr:rowOff>76200</xdr:rowOff>
        </xdr:from>
        <xdr:to>
          <xdr:col>6149</xdr:col>
          <xdr:colOff>190500</xdr:colOff>
          <xdr:row>393222</xdr:row>
          <xdr:rowOff>114300</xdr:rowOff>
        </xdr:to>
        <xdr:sp macro="" textlink="">
          <xdr:nvSpPr>
            <xdr:cNvPr id="2439" name="Object 391" hidden="1">
              <a:extLst>
                <a:ext uri="{63B3BB69-23CF-44E3-9099-C40C66FF867C}">
                  <a14:compatExt spid="_x0000_s2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458755</xdr:row>
          <xdr:rowOff>76200</xdr:rowOff>
        </xdr:from>
        <xdr:to>
          <xdr:col>6149</xdr:col>
          <xdr:colOff>190500</xdr:colOff>
          <xdr:row>458758</xdr:row>
          <xdr:rowOff>114300</xdr:rowOff>
        </xdr:to>
        <xdr:sp macro="" textlink="">
          <xdr:nvSpPr>
            <xdr:cNvPr id="2440" name="Object 392" hidden="1">
              <a:extLst>
                <a:ext uri="{63B3BB69-23CF-44E3-9099-C40C66FF867C}">
                  <a14:compatExt spid="_x0000_s2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524291</xdr:row>
          <xdr:rowOff>76200</xdr:rowOff>
        </xdr:from>
        <xdr:to>
          <xdr:col>6149</xdr:col>
          <xdr:colOff>190500</xdr:colOff>
          <xdr:row>524294</xdr:row>
          <xdr:rowOff>114300</xdr:rowOff>
        </xdr:to>
        <xdr:sp macro="" textlink="">
          <xdr:nvSpPr>
            <xdr:cNvPr id="2441" name="Object 393" hidden="1">
              <a:extLst>
                <a:ext uri="{63B3BB69-23CF-44E3-9099-C40C66FF867C}">
                  <a14:compatExt spid="_x0000_s2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589827</xdr:row>
          <xdr:rowOff>76200</xdr:rowOff>
        </xdr:from>
        <xdr:to>
          <xdr:col>6149</xdr:col>
          <xdr:colOff>190500</xdr:colOff>
          <xdr:row>589830</xdr:row>
          <xdr:rowOff>114300</xdr:rowOff>
        </xdr:to>
        <xdr:sp macro="" textlink="">
          <xdr:nvSpPr>
            <xdr:cNvPr id="2442" name="Object 394" hidden="1">
              <a:extLst>
                <a:ext uri="{63B3BB69-23CF-44E3-9099-C40C66FF867C}">
                  <a14:compatExt spid="_x0000_s2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655363</xdr:row>
          <xdr:rowOff>76200</xdr:rowOff>
        </xdr:from>
        <xdr:to>
          <xdr:col>6149</xdr:col>
          <xdr:colOff>190500</xdr:colOff>
          <xdr:row>655366</xdr:row>
          <xdr:rowOff>114300</xdr:rowOff>
        </xdr:to>
        <xdr:sp macro="" textlink="">
          <xdr:nvSpPr>
            <xdr:cNvPr id="2443" name="Object 395" hidden="1">
              <a:extLst>
                <a:ext uri="{63B3BB69-23CF-44E3-9099-C40C66FF867C}">
                  <a14:compatExt spid="_x0000_s2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720899</xdr:row>
          <xdr:rowOff>76200</xdr:rowOff>
        </xdr:from>
        <xdr:to>
          <xdr:col>6149</xdr:col>
          <xdr:colOff>190500</xdr:colOff>
          <xdr:row>720902</xdr:row>
          <xdr:rowOff>114300</xdr:rowOff>
        </xdr:to>
        <xdr:sp macro="" textlink="">
          <xdr:nvSpPr>
            <xdr:cNvPr id="2444" name="Object 396" hidden="1">
              <a:extLst>
                <a:ext uri="{63B3BB69-23CF-44E3-9099-C40C66FF867C}">
                  <a14:compatExt spid="_x0000_s2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786435</xdr:row>
          <xdr:rowOff>76200</xdr:rowOff>
        </xdr:from>
        <xdr:to>
          <xdr:col>6149</xdr:col>
          <xdr:colOff>190500</xdr:colOff>
          <xdr:row>786438</xdr:row>
          <xdr:rowOff>114300</xdr:rowOff>
        </xdr:to>
        <xdr:sp macro="" textlink="">
          <xdr:nvSpPr>
            <xdr:cNvPr id="2445" name="Object 397" hidden="1">
              <a:extLst>
                <a:ext uri="{63B3BB69-23CF-44E3-9099-C40C66FF867C}">
                  <a14:compatExt spid="_x0000_s2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851971</xdr:row>
          <xdr:rowOff>76200</xdr:rowOff>
        </xdr:from>
        <xdr:to>
          <xdr:col>6149</xdr:col>
          <xdr:colOff>190500</xdr:colOff>
          <xdr:row>851974</xdr:row>
          <xdr:rowOff>114300</xdr:rowOff>
        </xdr:to>
        <xdr:sp macro="" textlink="">
          <xdr:nvSpPr>
            <xdr:cNvPr id="2446" name="Object 398" hidden="1">
              <a:extLst>
                <a:ext uri="{63B3BB69-23CF-44E3-9099-C40C66FF867C}">
                  <a14:compatExt spid="_x0000_s2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917507</xdr:row>
          <xdr:rowOff>76200</xdr:rowOff>
        </xdr:from>
        <xdr:to>
          <xdr:col>6149</xdr:col>
          <xdr:colOff>190500</xdr:colOff>
          <xdr:row>917510</xdr:row>
          <xdr:rowOff>114300</xdr:rowOff>
        </xdr:to>
        <xdr:sp macro="" textlink="">
          <xdr:nvSpPr>
            <xdr:cNvPr id="2447" name="Object 399" hidden="1">
              <a:extLst>
                <a:ext uri="{63B3BB69-23CF-44E3-9099-C40C66FF867C}">
                  <a14:compatExt spid="_x0000_s2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6144</xdr:col>
          <xdr:colOff>518160</xdr:colOff>
          <xdr:row>983043</xdr:row>
          <xdr:rowOff>76200</xdr:rowOff>
        </xdr:from>
        <xdr:to>
          <xdr:col>6149</xdr:col>
          <xdr:colOff>190500</xdr:colOff>
          <xdr:row>983046</xdr:row>
          <xdr:rowOff>114300</xdr:rowOff>
        </xdr:to>
        <xdr:sp macro="" textlink="">
          <xdr:nvSpPr>
            <xdr:cNvPr id="2448" name="Object 400" hidden="1">
              <a:extLst>
                <a:ext uri="{63B3BB69-23CF-44E3-9099-C40C66FF867C}">
                  <a14:compatExt spid="_x0000_s2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3</xdr:row>
          <xdr:rowOff>76200</xdr:rowOff>
        </xdr:from>
        <xdr:to>
          <xdr:col>6405</xdr:col>
          <xdr:colOff>190500</xdr:colOff>
          <xdr:row>6</xdr:row>
          <xdr:rowOff>114300</xdr:rowOff>
        </xdr:to>
        <xdr:sp macro="" textlink="">
          <xdr:nvSpPr>
            <xdr:cNvPr id="2449" name="Object 401" hidden="1">
              <a:extLst>
                <a:ext uri="{63B3BB69-23CF-44E3-9099-C40C66FF867C}">
                  <a14:compatExt spid="_x0000_s2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65539</xdr:row>
          <xdr:rowOff>76200</xdr:rowOff>
        </xdr:from>
        <xdr:to>
          <xdr:col>6405</xdr:col>
          <xdr:colOff>190500</xdr:colOff>
          <xdr:row>65542</xdr:row>
          <xdr:rowOff>114300</xdr:rowOff>
        </xdr:to>
        <xdr:sp macro="" textlink="">
          <xdr:nvSpPr>
            <xdr:cNvPr id="2450" name="Object 402" hidden="1">
              <a:extLst>
                <a:ext uri="{63B3BB69-23CF-44E3-9099-C40C66FF867C}">
                  <a14:compatExt spid="_x0000_s2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131075</xdr:row>
          <xdr:rowOff>76200</xdr:rowOff>
        </xdr:from>
        <xdr:to>
          <xdr:col>6405</xdr:col>
          <xdr:colOff>190500</xdr:colOff>
          <xdr:row>131078</xdr:row>
          <xdr:rowOff>114300</xdr:rowOff>
        </xdr:to>
        <xdr:sp macro="" textlink="">
          <xdr:nvSpPr>
            <xdr:cNvPr id="2451" name="Object 403" hidden="1">
              <a:extLst>
                <a:ext uri="{63B3BB69-23CF-44E3-9099-C40C66FF867C}">
                  <a14:compatExt spid="_x0000_s2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196611</xdr:row>
          <xdr:rowOff>76200</xdr:rowOff>
        </xdr:from>
        <xdr:to>
          <xdr:col>6405</xdr:col>
          <xdr:colOff>190500</xdr:colOff>
          <xdr:row>196614</xdr:row>
          <xdr:rowOff>114300</xdr:rowOff>
        </xdr:to>
        <xdr:sp macro="" textlink="">
          <xdr:nvSpPr>
            <xdr:cNvPr id="2452" name="Object 404" hidden="1">
              <a:extLst>
                <a:ext uri="{63B3BB69-23CF-44E3-9099-C40C66FF867C}">
                  <a14:compatExt spid="_x0000_s2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262147</xdr:row>
          <xdr:rowOff>76200</xdr:rowOff>
        </xdr:from>
        <xdr:to>
          <xdr:col>6405</xdr:col>
          <xdr:colOff>190500</xdr:colOff>
          <xdr:row>262150</xdr:row>
          <xdr:rowOff>114300</xdr:rowOff>
        </xdr:to>
        <xdr:sp macro="" textlink="">
          <xdr:nvSpPr>
            <xdr:cNvPr id="2453" name="Object 405" hidden="1">
              <a:extLst>
                <a:ext uri="{63B3BB69-23CF-44E3-9099-C40C66FF867C}">
                  <a14:compatExt spid="_x0000_s2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327683</xdr:row>
          <xdr:rowOff>76200</xdr:rowOff>
        </xdr:from>
        <xdr:to>
          <xdr:col>6405</xdr:col>
          <xdr:colOff>190500</xdr:colOff>
          <xdr:row>327686</xdr:row>
          <xdr:rowOff>114300</xdr:rowOff>
        </xdr:to>
        <xdr:sp macro="" textlink="">
          <xdr:nvSpPr>
            <xdr:cNvPr id="2454" name="Object 406" hidden="1">
              <a:extLst>
                <a:ext uri="{63B3BB69-23CF-44E3-9099-C40C66FF867C}">
                  <a14:compatExt spid="_x0000_s2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393219</xdr:row>
          <xdr:rowOff>76200</xdr:rowOff>
        </xdr:from>
        <xdr:to>
          <xdr:col>6405</xdr:col>
          <xdr:colOff>190500</xdr:colOff>
          <xdr:row>393222</xdr:row>
          <xdr:rowOff>114300</xdr:rowOff>
        </xdr:to>
        <xdr:sp macro="" textlink="">
          <xdr:nvSpPr>
            <xdr:cNvPr id="2455" name="Object 407" hidden="1">
              <a:extLst>
                <a:ext uri="{63B3BB69-23CF-44E3-9099-C40C66FF867C}">
                  <a14:compatExt spid="_x0000_s2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458755</xdr:row>
          <xdr:rowOff>76200</xdr:rowOff>
        </xdr:from>
        <xdr:to>
          <xdr:col>6405</xdr:col>
          <xdr:colOff>190500</xdr:colOff>
          <xdr:row>458758</xdr:row>
          <xdr:rowOff>114300</xdr:rowOff>
        </xdr:to>
        <xdr:sp macro="" textlink="">
          <xdr:nvSpPr>
            <xdr:cNvPr id="2456" name="Object 408" hidden="1">
              <a:extLst>
                <a:ext uri="{63B3BB69-23CF-44E3-9099-C40C66FF867C}">
                  <a14:compatExt spid="_x0000_s2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524291</xdr:row>
          <xdr:rowOff>76200</xdr:rowOff>
        </xdr:from>
        <xdr:to>
          <xdr:col>6405</xdr:col>
          <xdr:colOff>190500</xdr:colOff>
          <xdr:row>524294</xdr:row>
          <xdr:rowOff>114300</xdr:rowOff>
        </xdr:to>
        <xdr:sp macro="" textlink="">
          <xdr:nvSpPr>
            <xdr:cNvPr id="2457" name="Object 409" hidden="1">
              <a:extLst>
                <a:ext uri="{63B3BB69-23CF-44E3-9099-C40C66FF867C}">
                  <a14:compatExt spid="_x0000_s2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589827</xdr:row>
          <xdr:rowOff>76200</xdr:rowOff>
        </xdr:from>
        <xdr:to>
          <xdr:col>6405</xdr:col>
          <xdr:colOff>190500</xdr:colOff>
          <xdr:row>589830</xdr:row>
          <xdr:rowOff>114300</xdr:rowOff>
        </xdr:to>
        <xdr:sp macro="" textlink="">
          <xdr:nvSpPr>
            <xdr:cNvPr id="2458" name="Object 410" hidden="1">
              <a:extLst>
                <a:ext uri="{63B3BB69-23CF-44E3-9099-C40C66FF867C}">
                  <a14:compatExt spid="_x0000_s2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655363</xdr:row>
          <xdr:rowOff>76200</xdr:rowOff>
        </xdr:from>
        <xdr:to>
          <xdr:col>6405</xdr:col>
          <xdr:colOff>190500</xdr:colOff>
          <xdr:row>655366</xdr:row>
          <xdr:rowOff>114300</xdr:rowOff>
        </xdr:to>
        <xdr:sp macro="" textlink="">
          <xdr:nvSpPr>
            <xdr:cNvPr id="2459" name="Object 411" hidden="1">
              <a:extLst>
                <a:ext uri="{63B3BB69-23CF-44E3-9099-C40C66FF867C}">
                  <a14:compatExt spid="_x0000_s2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720899</xdr:row>
          <xdr:rowOff>76200</xdr:rowOff>
        </xdr:from>
        <xdr:to>
          <xdr:col>6405</xdr:col>
          <xdr:colOff>190500</xdr:colOff>
          <xdr:row>720902</xdr:row>
          <xdr:rowOff>114300</xdr:rowOff>
        </xdr:to>
        <xdr:sp macro="" textlink="">
          <xdr:nvSpPr>
            <xdr:cNvPr id="2460" name="Object 412" hidden="1">
              <a:extLst>
                <a:ext uri="{63B3BB69-23CF-44E3-9099-C40C66FF867C}">
                  <a14:compatExt spid="_x0000_s2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786435</xdr:row>
          <xdr:rowOff>76200</xdr:rowOff>
        </xdr:from>
        <xdr:to>
          <xdr:col>6405</xdr:col>
          <xdr:colOff>190500</xdr:colOff>
          <xdr:row>786438</xdr:row>
          <xdr:rowOff>114300</xdr:rowOff>
        </xdr:to>
        <xdr:sp macro="" textlink="">
          <xdr:nvSpPr>
            <xdr:cNvPr id="2461" name="Object 413" hidden="1">
              <a:extLst>
                <a:ext uri="{63B3BB69-23CF-44E3-9099-C40C66FF867C}">
                  <a14:compatExt spid="_x0000_s2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851971</xdr:row>
          <xdr:rowOff>76200</xdr:rowOff>
        </xdr:from>
        <xdr:to>
          <xdr:col>6405</xdr:col>
          <xdr:colOff>190500</xdr:colOff>
          <xdr:row>851974</xdr:row>
          <xdr:rowOff>114300</xdr:rowOff>
        </xdr:to>
        <xdr:sp macro="" textlink="">
          <xdr:nvSpPr>
            <xdr:cNvPr id="2462" name="Object 414" hidden="1">
              <a:extLst>
                <a:ext uri="{63B3BB69-23CF-44E3-9099-C40C66FF867C}">
                  <a14:compatExt spid="_x0000_s2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917507</xdr:row>
          <xdr:rowOff>76200</xdr:rowOff>
        </xdr:from>
        <xdr:to>
          <xdr:col>6405</xdr:col>
          <xdr:colOff>190500</xdr:colOff>
          <xdr:row>917510</xdr:row>
          <xdr:rowOff>114300</xdr:rowOff>
        </xdr:to>
        <xdr:sp macro="" textlink="">
          <xdr:nvSpPr>
            <xdr:cNvPr id="2463" name="Object 415" hidden="1">
              <a:extLst>
                <a:ext uri="{63B3BB69-23CF-44E3-9099-C40C66FF867C}">
                  <a14:compatExt spid="_x0000_s2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6400</xdr:col>
          <xdr:colOff>518160</xdr:colOff>
          <xdr:row>983043</xdr:row>
          <xdr:rowOff>76200</xdr:rowOff>
        </xdr:from>
        <xdr:to>
          <xdr:col>6405</xdr:col>
          <xdr:colOff>190500</xdr:colOff>
          <xdr:row>983046</xdr:row>
          <xdr:rowOff>114300</xdr:rowOff>
        </xdr:to>
        <xdr:sp macro="" textlink="">
          <xdr:nvSpPr>
            <xdr:cNvPr id="2464" name="Object 416" hidden="1">
              <a:extLst>
                <a:ext uri="{63B3BB69-23CF-44E3-9099-C40C66FF867C}">
                  <a14:compatExt spid="_x0000_s2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3</xdr:row>
          <xdr:rowOff>76200</xdr:rowOff>
        </xdr:from>
        <xdr:to>
          <xdr:col>6661</xdr:col>
          <xdr:colOff>190500</xdr:colOff>
          <xdr:row>6</xdr:row>
          <xdr:rowOff>114300</xdr:rowOff>
        </xdr:to>
        <xdr:sp macro="" textlink="">
          <xdr:nvSpPr>
            <xdr:cNvPr id="2465" name="Object 417" hidden="1">
              <a:extLst>
                <a:ext uri="{63B3BB69-23CF-44E3-9099-C40C66FF867C}">
                  <a14:compatExt spid="_x0000_s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65539</xdr:row>
          <xdr:rowOff>76200</xdr:rowOff>
        </xdr:from>
        <xdr:to>
          <xdr:col>6661</xdr:col>
          <xdr:colOff>190500</xdr:colOff>
          <xdr:row>65542</xdr:row>
          <xdr:rowOff>114300</xdr:rowOff>
        </xdr:to>
        <xdr:sp macro="" textlink="">
          <xdr:nvSpPr>
            <xdr:cNvPr id="2466" name="Object 418" hidden="1">
              <a:extLst>
                <a:ext uri="{63B3BB69-23CF-44E3-9099-C40C66FF867C}">
                  <a14:compatExt spid="_x0000_s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131075</xdr:row>
          <xdr:rowOff>76200</xdr:rowOff>
        </xdr:from>
        <xdr:to>
          <xdr:col>6661</xdr:col>
          <xdr:colOff>190500</xdr:colOff>
          <xdr:row>131078</xdr:row>
          <xdr:rowOff>114300</xdr:rowOff>
        </xdr:to>
        <xdr:sp macro="" textlink="">
          <xdr:nvSpPr>
            <xdr:cNvPr id="2467" name="Object 419" hidden="1">
              <a:extLst>
                <a:ext uri="{63B3BB69-23CF-44E3-9099-C40C66FF867C}">
                  <a14:compatExt spid="_x0000_s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196611</xdr:row>
          <xdr:rowOff>76200</xdr:rowOff>
        </xdr:from>
        <xdr:to>
          <xdr:col>6661</xdr:col>
          <xdr:colOff>190500</xdr:colOff>
          <xdr:row>196614</xdr:row>
          <xdr:rowOff>114300</xdr:rowOff>
        </xdr:to>
        <xdr:sp macro="" textlink="">
          <xdr:nvSpPr>
            <xdr:cNvPr id="2468" name="Object 420" hidden="1">
              <a:extLst>
                <a:ext uri="{63B3BB69-23CF-44E3-9099-C40C66FF867C}">
                  <a14:compatExt spid="_x0000_s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262147</xdr:row>
          <xdr:rowOff>76200</xdr:rowOff>
        </xdr:from>
        <xdr:to>
          <xdr:col>6661</xdr:col>
          <xdr:colOff>190500</xdr:colOff>
          <xdr:row>262150</xdr:row>
          <xdr:rowOff>114300</xdr:rowOff>
        </xdr:to>
        <xdr:sp macro="" textlink="">
          <xdr:nvSpPr>
            <xdr:cNvPr id="2469" name="Object 421" hidden="1">
              <a:extLst>
                <a:ext uri="{63B3BB69-23CF-44E3-9099-C40C66FF867C}">
                  <a14:compatExt spid="_x0000_s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327683</xdr:row>
          <xdr:rowOff>76200</xdr:rowOff>
        </xdr:from>
        <xdr:to>
          <xdr:col>6661</xdr:col>
          <xdr:colOff>190500</xdr:colOff>
          <xdr:row>327686</xdr:row>
          <xdr:rowOff>114300</xdr:rowOff>
        </xdr:to>
        <xdr:sp macro="" textlink="">
          <xdr:nvSpPr>
            <xdr:cNvPr id="2470" name="Object 422" hidden="1">
              <a:extLst>
                <a:ext uri="{63B3BB69-23CF-44E3-9099-C40C66FF867C}">
                  <a14:compatExt spid="_x0000_s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393219</xdr:row>
          <xdr:rowOff>76200</xdr:rowOff>
        </xdr:from>
        <xdr:to>
          <xdr:col>6661</xdr:col>
          <xdr:colOff>190500</xdr:colOff>
          <xdr:row>393222</xdr:row>
          <xdr:rowOff>114300</xdr:rowOff>
        </xdr:to>
        <xdr:sp macro="" textlink="">
          <xdr:nvSpPr>
            <xdr:cNvPr id="2471" name="Object 423" hidden="1">
              <a:extLst>
                <a:ext uri="{63B3BB69-23CF-44E3-9099-C40C66FF867C}">
                  <a14:compatExt spid="_x0000_s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458755</xdr:row>
          <xdr:rowOff>76200</xdr:rowOff>
        </xdr:from>
        <xdr:to>
          <xdr:col>6661</xdr:col>
          <xdr:colOff>190500</xdr:colOff>
          <xdr:row>458758</xdr:row>
          <xdr:rowOff>114300</xdr:rowOff>
        </xdr:to>
        <xdr:sp macro="" textlink="">
          <xdr:nvSpPr>
            <xdr:cNvPr id="2472" name="Object 424" hidden="1">
              <a:extLst>
                <a:ext uri="{63B3BB69-23CF-44E3-9099-C40C66FF867C}">
                  <a14:compatExt spid="_x0000_s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524291</xdr:row>
          <xdr:rowOff>76200</xdr:rowOff>
        </xdr:from>
        <xdr:to>
          <xdr:col>6661</xdr:col>
          <xdr:colOff>190500</xdr:colOff>
          <xdr:row>524294</xdr:row>
          <xdr:rowOff>114300</xdr:rowOff>
        </xdr:to>
        <xdr:sp macro="" textlink="">
          <xdr:nvSpPr>
            <xdr:cNvPr id="2473" name="Object 425" hidden="1">
              <a:extLst>
                <a:ext uri="{63B3BB69-23CF-44E3-9099-C40C66FF867C}">
                  <a14:compatExt spid="_x0000_s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589827</xdr:row>
          <xdr:rowOff>76200</xdr:rowOff>
        </xdr:from>
        <xdr:to>
          <xdr:col>6661</xdr:col>
          <xdr:colOff>190500</xdr:colOff>
          <xdr:row>589830</xdr:row>
          <xdr:rowOff>114300</xdr:rowOff>
        </xdr:to>
        <xdr:sp macro="" textlink="">
          <xdr:nvSpPr>
            <xdr:cNvPr id="2474" name="Object 426" hidden="1">
              <a:extLst>
                <a:ext uri="{63B3BB69-23CF-44E3-9099-C40C66FF867C}">
                  <a14:compatExt spid="_x0000_s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655363</xdr:row>
          <xdr:rowOff>76200</xdr:rowOff>
        </xdr:from>
        <xdr:to>
          <xdr:col>6661</xdr:col>
          <xdr:colOff>190500</xdr:colOff>
          <xdr:row>655366</xdr:row>
          <xdr:rowOff>114300</xdr:rowOff>
        </xdr:to>
        <xdr:sp macro="" textlink="">
          <xdr:nvSpPr>
            <xdr:cNvPr id="2475" name="Object 427" hidden="1">
              <a:extLst>
                <a:ext uri="{63B3BB69-23CF-44E3-9099-C40C66FF867C}">
                  <a14:compatExt spid="_x0000_s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720899</xdr:row>
          <xdr:rowOff>76200</xdr:rowOff>
        </xdr:from>
        <xdr:to>
          <xdr:col>6661</xdr:col>
          <xdr:colOff>190500</xdr:colOff>
          <xdr:row>720902</xdr:row>
          <xdr:rowOff>114300</xdr:rowOff>
        </xdr:to>
        <xdr:sp macro="" textlink="">
          <xdr:nvSpPr>
            <xdr:cNvPr id="2476" name="Object 428" hidden="1">
              <a:extLst>
                <a:ext uri="{63B3BB69-23CF-44E3-9099-C40C66FF867C}">
                  <a14:compatExt spid="_x0000_s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786435</xdr:row>
          <xdr:rowOff>76200</xdr:rowOff>
        </xdr:from>
        <xdr:to>
          <xdr:col>6661</xdr:col>
          <xdr:colOff>190500</xdr:colOff>
          <xdr:row>786438</xdr:row>
          <xdr:rowOff>114300</xdr:rowOff>
        </xdr:to>
        <xdr:sp macro="" textlink="">
          <xdr:nvSpPr>
            <xdr:cNvPr id="2477" name="Object 429" hidden="1">
              <a:extLst>
                <a:ext uri="{63B3BB69-23CF-44E3-9099-C40C66FF867C}">
                  <a14:compatExt spid="_x0000_s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851971</xdr:row>
          <xdr:rowOff>76200</xdr:rowOff>
        </xdr:from>
        <xdr:to>
          <xdr:col>6661</xdr:col>
          <xdr:colOff>190500</xdr:colOff>
          <xdr:row>851974</xdr:row>
          <xdr:rowOff>114300</xdr:rowOff>
        </xdr:to>
        <xdr:sp macro="" textlink="">
          <xdr:nvSpPr>
            <xdr:cNvPr id="2478" name="Object 430" hidden="1">
              <a:extLst>
                <a:ext uri="{63B3BB69-23CF-44E3-9099-C40C66FF867C}">
                  <a14:compatExt spid="_x0000_s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917507</xdr:row>
          <xdr:rowOff>76200</xdr:rowOff>
        </xdr:from>
        <xdr:to>
          <xdr:col>6661</xdr:col>
          <xdr:colOff>190500</xdr:colOff>
          <xdr:row>917510</xdr:row>
          <xdr:rowOff>114300</xdr:rowOff>
        </xdr:to>
        <xdr:sp macro="" textlink="">
          <xdr:nvSpPr>
            <xdr:cNvPr id="2479" name="Object 431" hidden="1">
              <a:extLst>
                <a:ext uri="{63B3BB69-23CF-44E3-9099-C40C66FF867C}">
                  <a14:compatExt spid="_x0000_s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6656</xdr:col>
          <xdr:colOff>518160</xdr:colOff>
          <xdr:row>983043</xdr:row>
          <xdr:rowOff>76200</xdr:rowOff>
        </xdr:from>
        <xdr:to>
          <xdr:col>6661</xdr:col>
          <xdr:colOff>190500</xdr:colOff>
          <xdr:row>983046</xdr:row>
          <xdr:rowOff>114300</xdr:rowOff>
        </xdr:to>
        <xdr:sp macro="" textlink="">
          <xdr:nvSpPr>
            <xdr:cNvPr id="2480" name="Object 432" hidden="1">
              <a:extLst>
                <a:ext uri="{63B3BB69-23CF-44E3-9099-C40C66FF867C}">
                  <a14:compatExt spid="_x0000_s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3</xdr:row>
          <xdr:rowOff>76200</xdr:rowOff>
        </xdr:from>
        <xdr:to>
          <xdr:col>6917</xdr:col>
          <xdr:colOff>190500</xdr:colOff>
          <xdr:row>6</xdr:row>
          <xdr:rowOff>114300</xdr:rowOff>
        </xdr:to>
        <xdr:sp macro="" textlink="">
          <xdr:nvSpPr>
            <xdr:cNvPr id="2481" name="Object 433" hidden="1">
              <a:extLst>
                <a:ext uri="{63B3BB69-23CF-44E3-9099-C40C66FF867C}">
                  <a14:compatExt spid="_x0000_s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65539</xdr:row>
          <xdr:rowOff>76200</xdr:rowOff>
        </xdr:from>
        <xdr:to>
          <xdr:col>6917</xdr:col>
          <xdr:colOff>190500</xdr:colOff>
          <xdr:row>65542</xdr:row>
          <xdr:rowOff>114300</xdr:rowOff>
        </xdr:to>
        <xdr:sp macro="" textlink="">
          <xdr:nvSpPr>
            <xdr:cNvPr id="2482" name="Object 434" hidden="1">
              <a:extLst>
                <a:ext uri="{63B3BB69-23CF-44E3-9099-C40C66FF867C}">
                  <a14:compatExt spid="_x0000_s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131075</xdr:row>
          <xdr:rowOff>76200</xdr:rowOff>
        </xdr:from>
        <xdr:to>
          <xdr:col>6917</xdr:col>
          <xdr:colOff>190500</xdr:colOff>
          <xdr:row>131078</xdr:row>
          <xdr:rowOff>114300</xdr:rowOff>
        </xdr:to>
        <xdr:sp macro="" textlink="">
          <xdr:nvSpPr>
            <xdr:cNvPr id="2483" name="Object 435" hidden="1">
              <a:extLst>
                <a:ext uri="{63B3BB69-23CF-44E3-9099-C40C66FF867C}">
                  <a14:compatExt spid="_x0000_s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196611</xdr:row>
          <xdr:rowOff>76200</xdr:rowOff>
        </xdr:from>
        <xdr:to>
          <xdr:col>6917</xdr:col>
          <xdr:colOff>190500</xdr:colOff>
          <xdr:row>196614</xdr:row>
          <xdr:rowOff>114300</xdr:rowOff>
        </xdr:to>
        <xdr:sp macro="" textlink="">
          <xdr:nvSpPr>
            <xdr:cNvPr id="2484" name="Object 436" hidden="1">
              <a:extLst>
                <a:ext uri="{63B3BB69-23CF-44E3-9099-C40C66FF867C}">
                  <a14:compatExt spid="_x0000_s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262147</xdr:row>
          <xdr:rowOff>76200</xdr:rowOff>
        </xdr:from>
        <xdr:to>
          <xdr:col>6917</xdr:col>
          <xdr:colOff>190500</xdr:colOff>
          <xdr:row>262150</xdr:row>
          <xdr:rowOff>114300</xdr:rowOff>
        </xdr:to>
        <xdr:sp macro="" textlink="">
          <xdr:nvSpPr>
            <xdr:cNvPr id="2485" name="Object 437" hidden="1">
              <a:extLst>
                <a:ext uri="{63B3BB69-23CF-44E3-9099-C40C66FF867C}">
                  <a14:compatExt spid="_x0000_s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327683</xdr:row>
          <xdr:rowOff>76200</xdr:rowOff>
        </xdr:from>
        <xdr:to>
          <xdr:col>6917</xdr:col>
          <xdr:colOff>190500</xdr:colOff>
          <xdr:row>327686</xdr:row>
          <xdr:rowOff>114300</xdr:rowOff>
        </xdr:to>
        <xdr:sp macro="" textlink="">
          <xdr:nvSpPr>
            <xdr:cNvPr id="2486" name="Object 438" hidden="1">
              <a:extLst>
                <a:ext uri="{63B3BB69-23CF-44E3-9099-C40C66FF867C}">
                  <a14:compatExt spid="_x0000_s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393219</xdr:row>
          <xdr:rowOff>76200</xdr:rowOff>
        </xdr:from>
        <xdr:to>
          <xdr:col>6917</xdr:col>
          <xdr:colOff>190500</xdr:colOff>
          <xdr:row>393222</xdr:row>
          <xdr:rowOff>114300</xdr:rowOff>
        </xdr:to>
        <xdr:sp macro="" textlink="">
          <xdr:nvSpPr>
            <xdr:cNvPr id="2487" name="Object 439" hidden="1">
              <a:extLst>
                <a:ext uri="{63B3BB69-23CF-44E3-9099-C40C66FF867C}">
                  <a14:compatExt spid="_x0000_s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458755</xdr:row>
          <xdr:rowOff>76200</xdr:rowOff>
        </xdr:from>
        <xdr:to>
          <xdr:col>6917</xdr:col>
          <xdr:colOff>190500</xdr:colOff>
          <xdr:row>458758</xdr:row>
          <xdr:rowOff>114300</xdr:rowOff>
        </xdr:to>
        <xdr:sp macro="" textlink="">
          <xdr:nvSpPr>
            <xdr:cNvPr id="2488" name="Object 440" hidden="1">
              <a:extLst>
                <a:ext uri="{63B3BB69-23CF-44E3-9099-C40C66FF867C}">
                  <a14:compatExt spid="_x0000_s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524291</xdr:row>
          <xdr:rowOff>76200</xdr:rowOff>
        </xdr:from>
        <xdr:to>
          <xdr:col>6917</xdr:col>
          <xdr:colOff>190500</xdr:colOff>
          <xdr:row>524294</xdr:row>
          <xdr:rowOff>114300</xdr:rowOff>
        </xdr:to>
        <xdr:sp macro="" textlink="">
          <xdr:nvSpPr>
            <xdr:cNvPr id="2489" name="Object 441" hidden="1">
              <a:extLst>
                <a:ext uri="{63B3BB69-23CF-44E3-9099-C40C66FF867C}">
                  <a14:compatExt spid="_x0000_s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589827</xdr:row>
          <xdr:rowOff>76200</xdr:rowOff>
        </xdr:from>
        <xdr:to>
          <xdr:col>6917</xdr:col>
          <xdr:colOff>190500</xdr:colOff>
          <xdr:row>589830</xdr:row>
          <xdr:rowOff>114300</xdr:rowOff>
        </xdr:to>
        <xdr:sp macro="" textlink="">
          <xdr:nvSpPr>
            <xdr:cNvPr id="2490" name="Object 442" hidden="1">
              <a:extLst>
                <a:ext uri="{63B3BB69-23CF-44E3-9099-C40C66FF867C}">
                  <a14:compatExt spid="_x0000_s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655363</xdr:row>
          <xdr:rowOff>76200</xdr:rowOff>
        </xdr:from>
        <xdr:to>
          <xdr:col>6917</xdr:col>
          <xdr:colOff>190500</xdr:colOff>
          <xdr:row>655366</xdr:row>
          <xdr:rowOff>114300</xdr:rowOff>
        </xdr:to>
        <xdr:sp macro="" textlink="">
          <xdr:nvSpPr>
            <xdr:cNvPr id="2491" name="Object 443" hidden="1">
              <a:extLst>
                <a:ext uri="{63B3BB69-23CF-44E3-9099-C40C66FF867C}">
                  <a14:compatExt spid="_x0000_s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720899</xdr:row>
          <xdr:rowOff>76200</xdr:rowOff>
        </xdr:from>
        <xdr:to>
          <xdr:col>6917</xdr:col>
          <xdr:colOff>190500</xdr:colOff>
          <xdr:row>720902</xdr:row>
          <xdr:rowOff>114300</xdr:rowOff>
        </xdr:to>
        <xdr:sp macro="" textlink="">
          <xdr:nvSpPr>
            <xdr:cNvPr id="2492" name="Object 444" hidden="1">
              <a:extLst>
                <a:ext uri="{63B3BB69-23CF-44E3-9099-C40C66FF867C}">
                  <a14:compatExt spid="_x0000_s2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786435</xdr:row>
          <xdr:rowOff>76200</xdr:rowOff>
        </xdr:from>
        <xdr:to>
          <xdr:col>6917</xdr:col>
          <xdr:colOff>190500</xdr:colOff>
          <xdr:row>786438</xdr:row>
          <xdr:rowOff>114300</xdr:rowOff>
        </xdr:to>
        <xdr:sp macro="" textlink="">
          <xdr:nvSpPr>
            <xdr:cNvPr id="2493" name="Object 445" hidden="1">
              <a:extLst>
                <a:ext uri="{63B3BB69-23CF-44E3-9099-C40C66FF867C}">
                  <a14:compatExt spid="_x0000_s2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851971</xdr:row>
          <xdr:rowOff>76200</xdr:rowOff>
        </xdr:from>
        <xdr:to>
          <xdr:col>6917</xdr:col>
          <xdr:colOff>190500</xdr:colOff>
          <xdr:row>851974</xdr:row>
          <xdr:rowOff>114300</xdr:rowOff>
        </xdr:to>
        <xdr:sp macro="" textlink="">
          <xdr:nvSpPr>
            <xdr:cNvPr id="2494" name="Object 446" hidden="1">
              <a:extLst>
                <a:ext uri="{63B3BB69-23CF-44E3-9099-C40C66FF867C}">
                  <a14:compatExt spid="_x0000_s2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917507</xdr:row>
          <xdr:rowOff>76200</xdr:rowOff>
        </xdr:from>
        <xdr:to>
          <xdr:col>6917</xdr:col>
          <xdr:colOff>190500</xdr:colOff>
          <xdr:row>917510</xdr:row>
          <xdr:rowOff>114300</xdr:rowOff>
        </xdr:to>
        <xdr:sp macro="" textlink="">
          <xdr:nvSpPr>
            <xdr:cNvPr id="2495" name="Object 447" hidden="1">
              <a:extLst>
                <a:ext uri="{63B3BB69-23CF-44E3-9099-C40C66FF867C}">
                  <a14:compatExt spid="_x0000_s2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6912</xdr:col>
          <xdr:colOff>518160</xdr:colOff>
          <xdr:row>983043</xdr:row>
          <xdr:rowOff>76200</xdr:rowOff>
        </xdr:from>
        <xdr:to>
          <xdr:col>6917</xdr:col>
          <xdr:colOff>190500</xdr:colOff>
          <xdr:row>983046</xdr:row>
          <xdr:rowOff>114300</xdr:rowOff>
        </xdr:to>
        <xdr:sp macro="" textlink="">
          <xdr:nvSpPr>
            <xdr:cNvPr id="2496" name="Object 448" hidden="1">
              <a:extLst>
                <a:ext uri="{63B3BB69-23CF-44E3-9099-C40C66FF867C}">
                  <a14:compatExt spid="_x0000_s2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3</xdr:row>
          <xdr:rowOff>76200</xdr:rowOff>
        </xdr:from>
        <xdr:to>
          <xdr:col>7173</xdr:col>
          <xdr:colOff>190500</xdr:colOff>
          <xdr:row>6</xdr:row>
          <xdr:rowOff>114300</xdr:rowOff>
        </xdr:to>
        <xdr:sp macro="" textlink="">
          <xdr:nvSpPr>
            <xdr:cNvPr id="2497" name="Object 449" hidden="1">
              <a:extLst>
                <a:ext uri="{63B3BB69-23CF-44E3-9099-C40C66FF867C}">
                  <a14:compatExt spid="_x0000_s2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65539</xdr:row>
          <xdr:rowOff>76200</xdr:rowOff>
        </xdr:from>
        <xdr:to>
          <xdr:col>7173</xdr:col>
          <xdr:colOff>190500</xdr:colOff>
          <xdr:row>65542</xdr:row>
          <xdr:rowOff>114300</xdr:rowOff>
        </xdr:to>
        <xdr:sp macro="" textlink="">
          <xdr:nvSpPr>
            <xdr:cNvPr id="2498" name="Object 450" hidden="1">
              <a:extLst>
                <a:ext uri="{63B3BB69-23CF-44E3-9099-C40C66FF867C}">
                  <a14:compatExt spid="_x0000_s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131075</xdr:row>
          <xdr:rowOff>76200</xdr:rowOff>
        </xdr:from>
        <xdr:to>
          <xdr:col>7173</xdr:col>
          <xdr:colOff>190500</xdr:colOff>
          <xdr:row>131078</xdr:row>
          <xdr:rowOff>114300</xdr:rowOff>
        </xdr:to>
        <xdr:sp macro="" textlink="">
          <xdr:nvSpPr>
            <xdr:cNvPr id="2499" name="Object 451" hidden="1">
              <a:extLst>
                <a:ext uri="{63B3BB69-23CF-44E3-9099-C40C66FF867C}">
                  <a14:compatExt spid="_x0000_s2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196611</xdr:row>
          <xdr:rowOff>76200</xdr:rowOff>
        </xdr:from>
        <xdr:to>
          <xdr:col>7173</xdr:col>
          <xdr:colOff>190500</xdr:colOff>
          <xdr:row>196614</xdr:row>
          <xdr:rowOff>114300</xdr:rowOff>
        </xdr:to>
        <xdr:sp macro="" textlink="">
          <xdr:nvSpPr>
            <xdr:cNvPr id="2500" name="Object 452" hidden="1">
              <a:extLst>
                <a:ext uri="{63B3BB69-23CF-44E3-9099-C40C66FF867C}">
                  <a14:compatExt spid="_x0000_s2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262147</xdr:row>
          <xdr:rowOff>76200</xdr:rowOff>
        </xdr:from>
        <xdr:to>
          <xdr:col>7173</xdr:col>
          <xdr:colOff>190500</xdr:colOff>
          <xdr:row>262150</xdr:row>
          <xdr:rowOff>114300</xdr:rowOff>
        </xdr:to>
        <xdr:sp macro="" textlink="">
          <xdr:nvSpPr>
            <xdr:cNvPr id="2501" name="Object 453" hidden="1">
              <a:extLst>
                <a:ext uri="{63B3BB69-23CF-44E3-9099-C40C66FF867C}">
                  <a14:compatExt spid="_x0000_s2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327683</xdr:row>
          <xdr:rowOff>76200</xdr:rowOff>
        </xdr:from>
        <xdr:to>
          <xdr:col>7173</xdr:col>
          <xdr:colOff>190500</xdr:colOff>
          <xdr:row>327686</xdr:row>
          <xdr:rowOff>114300</xdr:rowOff>
        </xdr:to>
        <xdr:sp macro="" textlink="">
          <xdr:nvSpPr>
            <xdr:cNvPr id="2502" name="Object 454" hidden="1">
              <a:extLst>
                <a:ext uri="{63B3BB69-23CF-44E3-9099-C40C66FF867C}">
                  <a14:compatExt spid="_x0000_s2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393219</xdr:row>
          <xdr:rowOff>76200</xdr:rowOff>
        </xdr:from>
        <xdr:to>
          <xdr:col>7173</xdr:col>
          <xdr:colOff>190500</xdr:colOff>
          <xdr:row>393222</xdr:row>
          <xdr:rowOff>114300</xdr:rowOff>
        </xdr:to>
        <xdr:sp macro="" textlink="">
          <xdr:nvSpPr>
            <xdr:cNvPr id="2503" name="Object 455" hidden="1">
              <a:extLst>
                <a:ext uri="{63B3BB69-23CF-44E3-9099-C40C66FF867C}">
                  <a14:compatExt spid="_x0000_s2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458755</xdr:row>
          <xdr:rowOff>76200</xdr:rowOff>
        </xdr:from>
        <xdr:to>
          <xdr:col>7173</xdr:col>
          <xdr:colOff>190500</xdr:colOff>
          <xdr:row>458758</xdr:row>
          <xdr:rowOff>114300</xdr:rowOff>
        </xdr:to>
        <xdr:sp macro="" textlink="">
          <xdr:nvSpPr>
            <xdr:cNvPr id="2504" name="Object 456" hidden="1">
              <a:extLst>
                <a:ext uri="{63B3BB69-23CF-44E3-9099-C40C66FF867C}">
                  <a14:compatExt spid="_x0000_s2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524291</xdr:row>
          <xdr:rowOff>76200</xdr:rowOff>
        </xdr:from>
        <xdr:to>
          <xdr:col>7173</xdr:col>
          <xdr:colOff>190500</xdr:colOff>
          <xdr:row>524294</xdr:row>
          <xdr:rowOff>114300</xdr:rowOff>
        </xdr:to>
        <xdr:sp macro="" textlink="">
          <xdr:nvSpPr>
            <xdr:cNvPr id="2505" name="Object 457" hidden="1">
              <a:extLst>
                <a:ext uri="{63B3BB69-23CF-44E3-9099-C40C66FF867C}">
                  <a14:compatExt spid="_x0000_s2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589827</xdr:row>
          <xdr:rowOff>76200</xdr:rowOff>
        </xdr:from>
        <xdr:to>
          <xdr:col>7173</xdr:col>
          <xdr:colOff>190500</xdr:colOff>
          <xdr:row>589830</xdr:row>
          <xdr:rowOff>114300</xdr:rowOff>
        </xdr:to>
        <xdr:sp macro="" textlink="">
          <xdr:nvSpPr>
            <xdr:cNvPr id="2506" name="Object 458" hidden="1">
              <a:extLst>
                <a:ext uri="{63B3BB69-23CF-44E3-9099-C40C66FF867C}">
                  <a14:compatExt spid="_x0000_s2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655363</xdr:row>
          <xdr:rowOff>76200</xdr:rowOff>
        </xdr:from>
        <xdr:to>
          <xdr:col>7173</xdr:col>
          <xdr:colOff>190500</xdr:colOff>
          <xdr:row>655366</xdr:row>
          <xdr:rowOff>114300</xdr:rowOff>
        </xdr:to>
        <xdr:sp macro="" textlink="">
          <xdr:nvSpPr>
            <xdr:cNvPr id="2507" name="Object 459" hidden="1">
              <a:extLst>
                <a:ext uri="{63B3BB69-23CF-44E3-9099-C40C66FF867C}">
                  <a14:compatExt spid="_x0000_s2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720899</xdr:row>
          <xdr:rowOff>76200</xdr:rowOff>
        </xdr:from>
        <xdr:to>
          <xdr:col>7173</xdr:col>
          <xdr:colOff>190500</xdr:colOff>
          <xdr:row>720902</xdr:row>
          <xdr:rowOff>114300</xdr:rowOff>
        </xdr:to>
        <xdr:sp macro="" textlink="">
          <xdr:nvSpPr>
            <xdr:cNvPr id="2508" name="Object 460" hidden="1">
              <a:extLst>
                <a:ext uri="{63B3BB69-23CF-44E3-9099-C40C66FF867C}">
                  <a14:compatExt spid="_x0000_s2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786435</xdr:row>
          <xdr:rowOff>76200</xdr:rowOff>
        </xdr:from>
        <xdr:to>
          <xdr:col>7173</xdr:col>
          <xdr:colOff>190500</xdr:colOff>
          <xdr:row>786438</xdr:row>
          <xdr:rowOff>114300</xdr:rowOff>
        </xdr:to>
        <xdr:sp macro="" textlink="">
          <xdr:nvSpPr>
            <xdr:cNvPr id="2509" name="Object 461" hidden="1">
              <a:extLst>
                <a:ext uri="{63B3BB69-23CF-44E3-9099-C40C66FF867C}">
                  <a14:compatExt spid="_x0000_s2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851971</xdr:row>
          <xdr:rowOff>76200</xdr:rowOff>
        </xdr:from>
        <xdr:to>
          <xdr:col>7173</xdr:col>
          <xdr:colOff>190500</xdr:colOff>
          <xdr:row>851974</xdr:row>
          <xdr:rowOff>114300</xdr:rowOff>
        </xdr:to>
        <xdr:sp macro="" textlink="">
          <xdr:nvSpPr>
            <xdr:cNvPr id="2510" name="Object 462" hidden="1">
              <a:extLst>
                <a:ext uri="{63B3BB69-23CF-44E3-9099-C40C66FF867C}">
                  <a14:compatExt spid="_x0000_s2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917507</xdr:row>
          <xdr:rowOff>76200</xdr:rowOff>
        </xdr:from>
        <xdr:to>
          <xdr:col>7173</xdr:col>
          <xdr:colOff>190500</xdr:colOff>
          <xdr:row>917510</xdr:row>
          <xdr:rowOff>114300</xdr:rowOff>
        </xdr:to>
        <xdr:sp macro="" textlink="">
          <xdr:nvSpPr>
            <xdr:cNvPr id="2511" name="Object 463" hidden="1">
              <a:extLst>
                <a:ext uri="{63B3BB69-23CF-44E3-9099-C40C66FF867C}">
                  <a14:compatExt spid="_x0000_s2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7168</xdr:col>
          <xdr:colOff>518160</xdr:colOff>
          <xdr:row>983043</xdr:row>
          <xdr:rowOff>76200</xdr:rowOff>
        </xdr:from>
        <xdr:to>
          <xdr:col>7173</xdr:col>
          <xdr:colOff>190500</xdr:colOff>
          <xdr:row>983046</xdr:row>
          <xdr:rowOff>114300</xdr:rowOff>
        </xdr:to>
        <xdr:sp macro="" textlink="">
          <xdr:nvSpPr>
            <xdr:cNvPr id="2512" name="Object 464" hidden="1">
              <a:extLst>
                <a:ext uri="{63B3BB69-23CF-44E3-9099-C40C66FF867C}">
                  <a14:compatExt spid="_x0000_s2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3</xdr:row>
          <xdr:rowOff>76200</xdr:rowOff>
        </xdr:from>
        <xdr:to>
          <xdr:col>7429</xdr:col>
          <xdr:colOff>190500</xdr:colOff>
          <xdr:row>6</xdr:row>
          <xdr:rowOff>114300</xdr:rowOff>
        </xdr:to>
        <xdr:sp macro="" textlink="">
          <xdr:nvSpPr>
            <xdr:cNvPr id="2513" name="Object 465" hidden="1">
              <a:extLst>
                <a:ext uri="{63B3BB69-23CF-44E3-9099-C40C66FF867C}">
                  <a14:compatExt spid="_x0000_s2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65539</xdr:row>
          <xdr:rowOff>76200</xdr:rowOff>
        </xdr:from>
        <xdr:to>
          <xdr:col>7429</xdr:col>
          <xdr:colOff>190500</xdr:colOff>
          <xdr:row>65542</xdr:row>
          <xdr:rowOff>114300</xdr:rowOff>
        </xdr:to>
        <xdr:sp macro="" textlink="">
          <xdr:nvSpPr>
            <xdr:cNvPr id="2514" name="Object 466" hidden="1">
              <a:extLst>
                <a:ext uri="{63B3BB69-23CF-44E3-9099-C40C66FF867C}">
                  <a14:compatExt spid="_x0000_s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131075</xdr:row>
          <xdr:rowOff>76200</xdr:rowOff>
        </xdr:from>
        <xdr:to>
          <xdr:col>7429</xdr:col>
          <xdr:colOff>190500</xdr:colOff>
          <xdr:row>131078</xdr:row>
          <xdr:rowOff>114300</xdr:rowOff>
        </xdr:to>
        <xdr:sp macro="" textlink="">
          <xdr:nvSpPr>
            <xdr:cNvPr id="2515" name="Object 467" hidden="1">
              <a:extLst>
                <a:ext uri="{63B3BB69-23CF-44E3-9099-C40C66FF867C}">
                  <a14:compatExt spid="_x0000_s2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196611</xdr:row>
          <xdr:rowOff>76200</xdr:rowOff>
        </xdr:from>
        <xdr:to>
          <xdr:col>7429</xdr:col>
          <xdr:colOff>190500</xdr:colOff>
          <xdr:row>196614</xdr:row>
          <xdr:rowOff>114300</xdr:rowOff>
        </xdr:to>
        <xdr:sp macro="" textlink="">
          <xdr:nvSpPr>
            <xdr:cNvPr id="2516" name="Object 468" hidden="1">
              <a:extLst>
                <a:ext uri="{63B3BB69-23CF-44E3-9099-C40C66FF867C}">
                  <a14:compatExt spid="_x0000_s2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262147</xdr:row>
          <xdr:rowOff>76200</xdr:rowOff>
        </xdr:from>
        <xdr:to>
          <xdr:col>7429</xdr:col>
          <xdr:colOff>190500</xdr:colOff>
          <xdr:row>262150</xdr:row>
          <xdr:rowOff>114300</xdr:rowOff>
        </xdr:to>
        <xdr:sp macro="" textlink="">
          <xdr:nvSpPr>
            <xdr:cNvPr id="2517" name="Object 469" hidden="1">
              <a:extLst>
                <a:ext uri="{63B3BB69-23CF-44E3-9099-C40C66FF867C}">
                  <a14:compatExt spid="_x0000_s2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327683</xdr:row>
          <xdr:rowOff>76200</xdr:rowOff>
        </xdr:from>
        <xdr:to>
          <xdr:col>7429</xdr:col>
          <xdr:colOff>190500</xdr:colOff>
          <xdr:row>327686</xdr:row>
          <xdr:rowOff>114300</xdr:rowOff>
        </xdr:to>
        <xdr:sp macro="" textlink="">
          <xdr:nvSpPr>
            <xdr:cNvPr id="2518" name="Object 470" hidden="1">
              <a:extLst>
                <a:ext uri="{63B3BB69-23CF-44E3-9099-C40C66FF867C}">
                  <a14:compatExt spid="_x0000_s2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393219</xdr:row>
          <xdr:rowOff>76200</xdr:rowOff>
        </xdr:from>
        <xdr:to>
          <xdr:col>7429</xdr:col>
          <xdr:colOff>190500</xdr:colOff>
          <xdr:row>393222</xdr:row>
          <xdr:rowOff>114300</xdr:rowOff>
        </xdr:to>
        <xdr:sp macro="" textlink="">
          <xdr:nvSpPr>
            <xdr:cNvPr id="2519" name="Object 471" hidden="1">
              <a:extLst>
                <a:ext uri="{63B3BB69-23CF-44E3-9099-C40C66FF867C}">
                  <a14:compatExt spid="_x0000_s2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458755</xdr:row>
          <xdr:rowOff>76200</xdr:rowOff>
        </xdr:from>
        <xdr:to>
          <xdr:col>7429</xdr:col>
          <xdr:colOff>190500</xdr:colOff>
          <xdr:row>458758</xdr:row>
          <xdr:rowOff>114300</xdr:rowOff>
        </xdr:to>
        <xdr:sp macro="" textlink="">
          <xdr:nvSpPr>
            <xdr:cNvPr id="2520" name="Object 472" hidden="1">
              <a:extLst>
                <a:ext uri="{63B3BB69-23CF-44E3-9099-C40C66FF867C}">
                  <a14:compatExt spid="_x0000_s2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524291</xdr:row>
          <xdr:rowOff>76200</xdr:rowOff>
        </xdr:from>
        <xdr:to>
          <xdr:col>7429</xdr:col>
          <xdr:colOff>190500</xdr:colOff>
          <xdr:row>524294</xdr:row>
          <xdr:rowOff>114300</xdr:rowOff>
        </xdr:to>
        <xdr:sp macro="" textlink="">
          <xdr:nvSpPr>
            <xdr:cNvPr id="2521" name="Object 473" hidden="1">
              <a:extLst>
                <a:ext uri="{63B3BB69-23CF-44E3-9099-C40C66FF867C}">
                  <a14:compatExt spid="_x0000_s2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589827</xdr:row>
          <xdr:rowOff>76200</xdr:rowOff>
        </xdr:from>
        <xdr:to>
          <xdr:col>7429</xdr:col>
          <xdr:colOff>190500</xdr:colOff>
          <xdr:row>589830</xdr:row>
          <xdr:rowOff>114300</xdr:rowOff>
        </xdr:to>
        <xdr:sp macro="" textlink="">
          <xdr:nvSpPr>
            <xdr:cNvPr id="2522" name="Object 474" hidden="1">
              <a:extLst>
                <a:ext uri="{63B3BB69-23CF-44E3-9099-C40C66FF867C}">
                  <a14:compatExt spid="_x0000_s2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655363</xdr:row>
          <xdr:rowOff>76200</xdr:rowOff>
        </xdr:from>
        <xdr:to>
          <xdr:col>7429</xdr:col>
          <xdr:colOff>190500</xdr:colOff>
          <xdr:row>655366</xdr:row>
          <xdr:rowOff>114300</xdr:rowOff>
        </xdr:to>
        <xdr:sp macro="" textlink="">
          <xdr:nvSpPr>
            <xdr:cNvPr id="2523" name="Object 475" hidden="1">
              <a:extLst>
                <a:ext uri="{63B3BB69-23CF-44E3-9099-C40C66FF867C}">
                  <a14:compatExt spid="_x0000_s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720899</xdr:row>
          <xdr:rowOff>76200</xdr:rowOff>
        </xdr:from>
        <xdr:to>
          <xdr:col>7429</xdr:col>
          <xdr:colOff>190500</xdr:colOff>
          <xdr:row>720902</xdr:row>
          <xdr:rowOff>114300</xdr:rowOff>
        </xdr:to>
        <xdr:sp macro="" textlink="">
          <xdr:nvSpPr>
            <xdr:cNvPr id="2524" name="Object 476" hidden="1">
              <a:extLst>
                <a:ext uri="{63B3BB69-23CF-44E3-9099-C40C66FF867C}">
                  <a14:compatExt spid="_x0000_s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786435</xdr:row>
          <xdr:rowOff>76200</xdr:rowOff>
        </xdr:from>
        <xdr:to>
          <xdr:col>7429</xdr:col>
          <xdr:colOff>190500</xdr:colOff>
          <xdr:row>786438</xdr:row>
          <xdr:rowOff>114300</xdr:rowOff>
        </xdr:to>
        <xdr:sp macro="" textlink="">
          <xdr:nvSpPr>
            <xdr:cNvPr id="2525" name="Object 477" hidden="1">
              <a:extLst>
                <a:ext uri="{63B3BB69-23CF-44E3-9099-C40C66FF867C}">
                  <a14:compatExt spid="_x0000_s2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851971</xdr:row>
          <xdr:rowOff>76200</xdr:rowOff>
        </xdr:from>
        <xdr:to>
          <xdr:col>7429</xdr:col>
          <xdr:colOff>190500</xdr:colOff>
          <xdr:row>851974</xdr:row>
          <xdr:rowOff>114300</xdr:rowOff>
        </xdr:to>
        <xdr:sp macro="" textlink="">
          <xdr:nvSpPr>
            <xdr:cNvPr id="2526" name="Object 478" hidden="1">
              <a:extLst>
                <a:ext uri="{63B3BB69-23CF-44E3-9099-C40C66FF867C}">
                  <a14:compatExt spid="_x0000_s2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917507</xdr:row>
          <xdr:rowOff>76200</xdr:rowOff>
        </xdr:from>
        <xdr:to>
          <xdr:col>7429</xdr:col>
          <xdr:colOff>190500</xdr:colOff>
          <xdr:row>917510</xdr:row>
          <xdr:rowOff>114300</xdr:rowOff>
        </xdr:to>
        <xdr:sp macro="" textlink="">
          <xdr:nvSpPr>
            <xdr:cNvPr id="2527" name="Object 479" hidden="1">
              <a:extLst>
                <a:ext uri="{63B3BB69-23CF-44E3-9099-C40C66FF867C}">
                  <a14:compatExt spid="_x0000_s2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7424</xdr:col>
          <xdr:colOff>518160</xdr:colOff>
          <xdr:row>983043</xdr:row>
          <xdr:rowOff>76200</xdr:rowOff>
        </xdr:from>
        <xdr:to>
          <xdr:col>7429</xdr:col>
          <xdr:colOff>190500</xdr:colOff>
          <xdr:row>983046</xdr:row>
          <xdr:rowOff>114300</xdr:rowOff>
        </xdr:to>
        <xdr:sp macro="" textlink="">
          <xdr:nvSpPr>
            <xdr:cNvPr id="2528" name="Object 480" hidden="1">
              <a:extLst>
                <a:ext uri="{63B3BB69-23CF-44E3-9099-C40C66FF867C}">
                  <a14:compatExt spid="_x0000_s2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3</xdr:row>
          <xdr:rowOff>76200</xdr:rowOff>
        </xdr:from>
        <xdr:to>
          <xdr:col>7685</xdr:col>
          <xdr:colOff>190500</xdr:colOff>
          <xdr:row>6</xdr:row>
          <xdr:rowOff>114300</xdr:rowOff>
        </xdr:to>
        <xdr:sp macro="" textlink="">
          <xdr:nvSpPr>
            <xdr:cNvPr id="2529" name="Object 481" hidden="1">
              <a:extLst>
                <a:ext uri="{63B3BB69-23CF-44E3-9099-C40C66FF867C}">
                  <a14:compatExt spid="_x0000_s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65539</xdr:row>
          <xdr:rowOff>76200</xdr:rowOff>
        </xdr:from>
        <xdr:to>
          <xdr:col>7685</xdr:col>
          <xdr:colOff>190500</xdr:colOff>
          <xdr:row>65542</xdr:row>
          <xdr:rowOff>114300</xdr:rowOff>
        </xdr:to>
        <xdr:sp macro="" textlink="">
          <xdr:nvSpPr>
            <xdr:cNvPr id="2530" name="Object 482" hidden="1">
              <a:extLst>
                <a:ext uri="{63B3BB69-23CF-44E3-9099-C40C66FF867C}">
                  <a14:compatExt spid="_x0000_s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131075</xdr:row>
          <xdr:rowOff>76200</xdr:rowOff>
        </xdr:from>
        <xdr:to>
          <xdr:col>7685</xdr:col>
          <xdr:colOff>190500</xdr:colOff>
          <xdr:row>131078</xdr:row>
          <xdr:rowOff>114300</xdr:rowOff>
        </xdr:to>
        <xdr:sp macro="" textlink="">
          <xdr:nvSpPr>
            <xdr:cNvPr id="2531" name="Object 483" hidden="1">
              <a:extLst>
                <a:ext uri="{63B3BB69-23CF-44E3-9099-C40C66FF867C}">
                  <a14:compatExt spid="_x0000_s2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196611</xdr:row>
          <xdr:rowOff>76200</xdr:rowOff>
        </xdr:from>
        <xdr:to>
          <xdr:col>7685</xdr:col>
          <xdr:colOff>190500</xdr:colOff>
          <xdr:row>196614</xdr:row>
          <xdr:rowOff>114300</xdr:rowOff>
        </xdr:to>
        <xdr:sp macro="" textlink="">
          <xdr:nvSpPr>
            <xdr:cNvPr id="2532" name="Object 484" hidden="1">
              <a:extLst>
                <a:ext uri="{63B3BB69-23CF-44E3-9099-C40C66FF867C}">
                  <a14:compatExt spid="_x0000_s2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262147</xdr:row>
          <xdr:rowOff>76200</xdr:rowOff>
        </xdr:from>
        <xdr:to>
          <xdr:col>7685</xdr:col>
          <xdr:colOff>190500</xdr:colOff>
          <xdr:row>262150</xdr:row>
          <xdr:rowOff>114300</xdr:rowOff>
        </xdr:to>
        <xdr:sp macro="" textlink="">
          <xdr:nvSpPr>
            <xdr:cNvPr id="2533" name="Object 485" hidden="1">
              <a:extLst>
                <a:ext uri="{63B3BB69-23CF-44E3-9099-C40C66FF867C}">
                  <a14:compatExt spid="_x0000_s2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327683</xdr:row>
          <xdr:rowOff>76200</xdr:rowOff>
        </xdr:from>
        <xdr:to>
          <xdr:col>7685</xdr:col>
          <xdr:colOff>190500</xdr:colOff>
          <xdr:row>327686</xdr:row>
          <xdr:rowOff>114300</xdr:rowOff>
        </xdr:to>
        <xdr:sp macro="" textlink="">
          <xdr:nvSpPr>
            <xdr:cNvPr id="2534" name="Object 486" hidden="1">
              <a:extLst>
                <a:ext uri="{63B3BB69-23CF-44E3-9099-C40C66FF867C}">
                  <a14:compatExt spid="_x0000_s2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393219</xdr:row>
          <xdr:rowOff>76200</xdr:rowOff>
        </xdr:from>
        <xdr:to>
          <xdr:col>7685</xdr:col>
          <xdr:colOff>190500</xdr:colOff>
          <xdr:row>393222</xdr:row>
          <xdr:rowOff>114300</xdr:rowOff>
        </xdr:to>
        <xdr:sp macro="" textlink="">
          <xdr:nvSpPr>
            <xdr:cNvPr id="2535" name="Object 487" hidden="1">
              <a:extLst>
                <a:ext uri="{63B3BB69-23CF-44E3-9099-C40C66FF867C}">
                  <a14:compatExt spid="_x0000_s2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458755</xdr:row>
          <xdr:rowOff>76200</xdr:rowOff>
        </xdr:from>
        <xdr:to>
          <xdr:col>7685</xdr:col>
          <xdr:colOff>190500</xdr:colOff>
          <xdr:row>458758</xdr:row>
          <xdr:rowOff>114300</xdr:rowOff>
        </xdr:to>
        <xdr:sp macro="" textlink="">
          <xdr:nvSpPr>
            <xdr:cNvPr id="2536" name="Object 488" hidden="1">
              <a:extLst>
                <a:ext uri="{63B3BB69-23CF-44E3-9099-C40C66FF867C}">
                  <a14:compatExt spid="_x0000_s2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524291</xdr:row>
          <xdr:rowOff>76200</xdr:rowOff>
        </xdr:from>
        <xdr:to>
          <xdr:col>7685</xdr:col>
          <xdr:colOff>190500</xdr:colOff>
          <xdr:row>524294</xdr:row>
          <xdr:rowOff>114300</xdr:rowOff>
        </xdr:to>
        <xdr:sp macro="" textlink="">
          <xdr:nvSpPr>
            <xdr:cNvPr id="2537" name="Object 489" hidden="1">
              <a:extLst>
                <a:ext uri="{63B3BB69-23CF-44E3-9099-C40C66FF867C}">
                  <a14:compatExt spid="_x0000_s2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589827</xdr:row>
          <xdr:rowOff>76200</xdr:rowOff>
        </xdr:from>
        <xdr:to>
          <xdr:col>7685</xdr:col>
          <xdr:colOff>190500</xdr:colOff>
          <xdr:row>589830</xdr:row>
          <xdr:rowOff>114300</xdr:rowOff>
        </xdr:to>
        <xdr:sp macro="" textlink="">
          <xdr:nvSpPr>
            <xdr:cNvPr id="2538" name="Object 490" hidden="1">
              <a:extLst>
                <a:ext uri="{63B3BB69-23CF-44E3-9099-C40C66FF867C}">
                  <a14:compatExt spid="_x0000_s2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655363</xdr:row>
          <xdr:rowOff>76200</xdr:rowOff>
        </xdr:from>
        <xdr:to>
          <xdr:col>7685</xdr:col>
          <xdr:colOff>190500</xdr:colOff>
          <xdr:row>655366</xdr:row>
          <xdr:rowOff>114300</xdr:rowOff>
        </xdr:to>
        <xdr:sp macro="" textlink="">
          <xdr:nvSpPr>
            <xdr:cNvPr id="2539" name="Object 491" hidden="1">
              <a:extLst>
                <a:ext uri="{63B3BB69-23CF-44E3-9099-C40C66FF867C}">
                  <a14:compatExt spid="_x0000_s2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720899</xdr:row>
          <xdr:rowOff>76200</xdr:rowOff>
        </xdr:from>
        <xdr:to>
          <xdr:col>7685</xdr:col>
          <xdr:colOff>190500</xdr:colOff>
          <xdr:row>720902</xdr:row>
          <xdr:rowOff>114300</xdr:rowOff>
        </xdr:to>
        <xdr:sp macro="" textlink="">
          <xdr:nvSpPr>
            <xdr:cNvPr id="2540" name="Object 492" hidden="1">
              <a:extLst>
                <a:ext uri="{63B3BB69-23CF-44E3-9099-C40C66FF867C}">
                  <a14:compatExt spid="_x0000_s2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786435</xdr:row>
          <xdr:rowOff>76200</xdr:rowOff>
        </xdr:from>
        <xdr:to>
          <xdr:col>7685</xdr:col>
          <xdr:colOff>190500</xdr:colOff>
          <xdr:row>786438</xdr:row>
          <xdr:rowOff>114300</xdr:rowOff>
        </xdr:to>
        <xdr:sp macro="" textlink="">
          <xdr:nvSpPr>
            <xdr:cNvPr id="2541" name="Object 493" hidden="1">
              <a:extLst>
                <a:ext uri="{63B3BB69-23CF-44E3-9099-C40C66FF867C}">
                  <a14:compatExt spid="_x0000_s2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851971</xdr:row>
          <xdr:rowOff>76200</xdr:rowOff>
        </xdr:from>
        <xdr:to>
          <xdr:col>7685</xdr:col>
          <xdr:colOff>190500</xdr:colOff>
          <xdr:row>851974</xdr:row>
          <xdr:rowOff>114300</xdr:rowOff>
        </xdr:to>
        <xdr:sp macro="" textlink="">
          <xdr:nvSpPr>
            <xdr:cNvPr id="2542" name="Object 494" hidden="1">
              <a:extLst>
                <a:ext uri="{63B3BB69-23CF-44E3-9099-C40C66FF867C}">
                  <a14:compatExt spid="_x0000_s2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917507</xdr:row>
          <xdr:rowOff>76200</xdr:rowOff>
        </xdr:from>
        <xdr:to>
          <xdr:col>7685</xdr:col>
          <xdr:colOff>190500</xdr:colOff>
          <xdr:row>917510</xdr:row>
          <xdr:rowOff>114300</xdr:rowOff>
        </xdr:to>
        <xdr:sp macro="" textlink="">
          <xdr:nvSpPr>
            <xdr:cNvPr id="2543" name="Object 495" hidden="1">
              <a:extLst>
                <a:ext uri="{63B3BB69-23CF-44E3-9099-C40C66FF867C}">
                  <a14:compatExt spid="_x0000_s2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7680</xdr:col>
          <xdr:colOff>518160</xdr:colOff>
          <xdr:row>983043</xdr:row>
          <xdr:rowOff>76200</xdr:rowOff>
        </xdr:from>
        <xdr:to>
          <xdr:col>7685</xdr:col>
          <xdr:colOff>190500</xdr:colOff>
          <xdr:row>983046</xdr:row>
          <xdr:rowOff>114300</xdr:rowOff>
        </xdr:to>
        <xdr:sp macro="" textlink="">
          <xdr:nvSpPr>
            <xdr:cNvPr id="2544" name="Object 496" hidden="1">
              <a:extLst>
                <a:ext uri="{63B3BB69-23CF-44E3-9099-C40C66FF867C}">
                  <a14:compatExt spid="_x0000_s2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3</xdr:row>
          <xdr:rowOff>76200</xdr:rowOff>
        </xdr:from>
        <xdr:to>
          <xdr:col>7941</xdr:col>
          <xdr:colOff>190500</xdr:colOff>
          <xdr:row>6</xdr:row>
          <xdr:rowOff>114300</xdr:rowOff>
        </xdr:to>
        <xdr:sp macro="" textlink="">
          <xdr:nvSpPr>
            <xdr:cNvPr id="2545" name="Object 497" hidden="1">
              <a:extLst>
                <a:ext uri="{63B3BB69-23CF-44E3-9099-C40C66FF867C}">
                  <a14:compatExt spid="_x0000_s2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65539</xdr:row>
          <xdr:rowOff>76200</xdr:rowOff>
        </xdr:from>
        <xdr:to>
          <xdr:col>7941</xdr:col>
          <xdr:colOff>190500</xdr:colOff>
          <xdr:row>65542</xdr:row>
          <xdr:rowOff>114300</xdr:rowOff>
        </xdr:to>
        <xdr:sp macro="" textlink="">
          <xdr:nvSpPr>
            <xdr:cNvPr id="2546" name="Object 498" hidden="1">
              <a:extLst>
                <a:ext uri="{63B3BB69-23CF-44E3-9099-C40C66FF867C}">
                  <a14:compatExt spid="_x0000_s2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131075</xdr:row>
          <xdr:rowOff>76200</xdr:rowOff>
        </xdr:from>
        <xdr:to>
          <xdr:col>7941</xdr:col>
          <xdr:colOff>190500</xdr:colOff>
          <xdr:row>131078</xdr:row>
          <xdr:rowOff>114300</xdr:rowOff>
        </xdr:to>
        <xdr:sp macro="" textlink="">
          <xdr:nvSpPr>
            <xdr:cNvPr id="2547" name="Object 499" hidden="1">
              <a:extLst>
                <a:ext uri="{63B3BB69-23CF-44E3-9099-C40C66FF867C}">
                  <a14:compatExt spid="_x0000_s2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196611</xdr:row>
          <xdr:rowOff>76200</xdr:rowOff>
        </xdr:from>
        <xdr:to>
          <xdr:col>7941</xdr:col>
          <xdr:colOff>190500</xdr:colOff>
          <xdr:row>196614</xdr:row>
          <xdr:rowOff>114300</xdr:rowOff>
        </xdr:to>
        <xdr:sp macro="" textlink="">
          <xdr:nvSpPr>
            <xdr:cNvPr id="2548" name="Object 500" hidden="1">
              <a:extLst>
                <a:ext uri="{63B3BB69-23CF-44E3-9099-C40C66FF867C}">
                  <a14:compatExt spid="_x0000_s2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262147</xdr:row>
          <xdr:rowOff>76200</xdr:rowOff>
        </xdr:from>
        <xdr:to>
          <xdr:col>7941</xdr:col>
          <xdr:colOff>190500</xdr:colOff>
          <xdr:row>262150</xdr:row>
          <xdr:rowOff>114300</xdr:rowOff>
        </xdr:to>
        <xdr:sp macro="" textlink="">
          <xdr:nvSpPr>
            <xdr:cNvPr id="2549" name="Object 501" hidden="1">
              <a:extLst>
                <a:ext uri="{63B3BB69-23CF-44E3-9099-C40C66FF867C}">
                  <a14:compatExt spid="_x0000_s2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327683</xdr:row>
          <xdr:rowOff>76200</xdr:rowOff>
        </xdr:from>
        <xdr:to>
          <xdr:col>7941</xdr:col>
          <xdr:colOff>190500</xdr:colOff>
          <xdr:row>327686</xdr:row>
          <xdr:rowOff>114300</xdr:rowOff>
        </xdr:to>
        <xdr:sp macro="" textlink="">
          <xdr:nvSpPr>
            <xdr:cNvPr id="2550" name="Object 502" hidden="1">
              <a:extLst>
                <a:ext uri="{63B3BB69-23CF-44E3-9099-C40C66FF867C}">
                  <a14:compatExt spid="_x0000_s2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393219</xdr:row>
          <xdr:rowOff>76200</xdr:rowOff>
        </xdr:from>
        <xdr:to>
          <xdr:col>7941</xdr:col>
          <xdr:colOff>190500</xdr:colOff>
          <xdr:row>393222</xdr:row>
          <xdr:rowOff>114300</xdr:rowOff>
        </xdr:to>
        <xdr:sp macro="" textlink="">
          <xdr:nvSpPr>
            <xdr:cNvPr id="2551" name="Object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458755</xdr:row>
          <xdr:rowOff>76200</xdr:rowOff>
        </xdr:from>
        <xdr:to>
          <xdr:col>7941</xdr:col>
          <xdr:colOff>190500</xdr:colOff>
          <xdr:row>458758</xdr:row>
          <xdr:rowOff>114300</xdr:rowOff>
        </xdr:to>
        <xdr:sp macro="" textlink="">
          <xdr:nvSpPr>
            <xdr:cNvPr id="2552" name="Object 504" hidden="1">
              <a:extLst>
                <a:ext uri="{63B3BB69-23CF-44E3-9099-C40C66FF867C}">
                  <a14:compatExt spid="_x0000_s2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524291</xdr:row>
          <xdr:rowOff>76200</xdr:rowOff>
        </xdr:from>
        <xdr:to>
          <xdr:col>7941</xdr:col>
          <xdr:colOff>190500</xdr:colOff>
          <xdr:row>524294</xdr:row>
          <xdr:rowOff>114300</xdr:rowOff>
        </xdr:to>
        <xdr:sp macro="" textlink="">
          <xdr:nvSpPr>
            <xdr:cNvPr id="2553" name="Object 505" hidden="1">
              <a:extLst>
                <a:ext uri="{63B3BB69-23CF-44E3-9099-C40C66FF867C}">
                  <a14:compatExt spid="_x0000_s2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589827</xdr:row>
          <xdr:rowOff>76200</xdr:rowOff>
        </xdr:from>
        <xdr:to>
          <xdr:col>7941</xdr:col>
          <xdr:colOff>190500</xdr:colOff>
          <xdr:row>589830</xdr:row>
          <xdr:rowOff>114300</xdr:rowOff>
        </xdr:to>
        <xdr:sp macro="" textlink="">
          <xdr:nvSpPr>
            <xdr:cNvPr id="2554" name="Object 506" hidden="1">
              <a:extLst>
                <a:ext uri="{63B3BB69-23CF-44E3-9099-C40C66FF867C}">
                  <a14:compatExt spid="_x0000_s2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655363</xdr:row>
          <xdr:rowOff>76200</xdr:rowOff>
        </xdr:from>
        <xdr:to>
          <xdr:col>7941</xdr:col>
          <xdr:colOff>190500</xdr:colOff>
          <xdr:row>655366</xdr:row>
          <xdr:rowOff>114300</xdr:rowOff>
        </xdr:to>
        <xdr:sp macro="" textlink="">
          <xdr:nvSpPr>
            <xdr:cNvPr id="2555" name="Object 507" hidden="1">
              <a:extLst>
                <a:ext uri="{63B3BB69-23CF-44E3-9099-C40C66FF867C}">
                  <a14:compatExt spid="_x0000_s2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720899</xdr:row>
          <xdr:rowOff>76200</xdr:rowOff>
        </xdr:from>
        <xdr:to>
          <xdr:col>7941</xdr:col>
          <xdr:colOff>190500</xdr:colOff>
          <xdr:row>720902</xdr:row>
          <xdr:rowOff>114300</xdr:rowOff>
        </xdr:to>
        <xdr:sp macro="" textlink="">
          <xdr:nvSpPr>
            <xdr:cNvPr id="2556" name="Object 508" hidden="1">
              <a:extLst>
                <a:ext uri="{63B3BB69-23CF-44E3-9099-C40C66FF867C}">
                  <a14:compatExt spid="_x0000_s2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786435</xdr:row>
          <xdr:rowOff>76200</xdr:rowOff>
        </xdr:from>
        <xdr:to>
          <xdr:col>7941</xdr:col>
          <xdr:colOff>190500</xdr:colOff>
          <xdr:row>786438</xdr:row>
          <xdr:rowOff>114300</xdr:rowOff>
        </xdr:to>
        <xdr:sp macro="" textlink="">
          <xdr:nvSpPr>
            <xdr:cNvPr id="2557" name="Object 509" hidden="1">
              <a:extLst>
                <a:ext uri="{63B3BB69-23CF-44E3-9099-C40C66FF867C}">
                  <a14:compatExt spid="_x0000_s2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851971</xdr:row>
          <xdr:rowOff>76200</xdr:rowOff>
        </xdr:from>
        <xdr:to>
          <xdr:col>7941</xdr:col>
          <xdr:colOff>190500</xdr:colOff>
          <xdr:row>851974</xdr:row>
          <xdr:rowOff>114300</xdr:rowOff>
        </xdr:to>
        <xdr:sp macro="" textlink="">
          <xdr:nvSpPr>
            <xdr:cNvPr id="2558" name="Object 510" hidden="1">
              <a:extLst>
                <a:ext uri="{63B3BB69-23CF-44E3-9099-C40C66FF867C}">
                  <a14:compatExt spid="_x0000_s2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917507</xdr:row>
          <xdr:rowOff>76200</xdr:rowOff>
        </xdr:from>
        <xdr:to>
          <xdr:col>7941</xdr:col>
          <xdr:colOff>190500</xdr:colOff>
          <xdr:row>917510</xdr:row>
          <xdr:rowOff>114300</xdr:rowOff>
        </xdr:to>
        <xdr:sp macro="" textlink="">
          <xdr:nvSpPr>
            <xdr:cNvPr id="2559" name="Object 511" hidden="1">
              <a:extLst>
                <a:ext uri="{63B3BB69-23CF-44E3-9099-C40C66FF867C}">
                  <a14:compatExt spid="_x0000_s2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7936</xdr:col>
          <xdr:colOff>518160</xdr:colOff>
          <xdr:row>983043</xdr:row>
          <xdr:rowOff>76200</xdr:rowOff>
        </xdr:from>
        <xdr:to>
          <xdr:col>7941</xdr:col>
          <xdr:colOff>190500</xdr:colOff>
          <xdr:row>983046</xdr:row>
          <xdr:rowOff>114300</xdr:rowOff>
        </xdr:to>
        <xdr:sp macro="" textlink="">
          <xdr:nvSpPr>
            <xdr:cNvPr id="2560" name="Object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3</xdr:row>
          <xdr:rowOff>76200</xdr:rowOff>
        </xdr:from>
        <xdr:to>
          <xdr:col>8197</xdr:col>
          <xdr:colOff>190500</xdr:colOff>
          <xdr:row>6</xdr:row>
          <xdr:rowOff>114300</xdr:rowOff>
        </xdr:to>
        <xdr:sp macro="" textlink="">
          <xdr:nvSpPr>
            <xdr:cNvPr id="2561" name="Object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65539</xdr:row>
          <xdr:rowOff>76200</xdr:rowOff>
        </xdr:from>
        <xdr:to>
          <xdr:col>8197</xdr:col>
          <xdr:colOff>190500</xdr:colOff>
          <xdr:row>65542</xdr:row>
          <xdr:rowOff>114300</xdr:rowOff>
        </xdr:to>
        <xdr:sp macro="" textlink="">
          <xdr:nvSpPr>
            <xdr:cNvPr id="2562" name="Object 514" hidden="1">
              <a:extLst>
                <a:ext uri="{63B3BB69-23CF-44E3-9099-C40C66FF867C}">
                  <a14:compatExt spid="_x0000_s2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131075</xdr:row>
          <xdr:rowOff>76200</xdr:rowOff>
        </xdr:from>
        <xdr:to>
          <xdr:col>8197</xdr:col>
          <xdr:colOff>190500</xdr:colOff>
          <xdr:row>131078</xdr:row>
          <xdr:rowOff>114300</xdr:rowOff>
        </xdr:to>
        <xdr:sp macro="" textlink="">
          <xdr:nvSpPr>
            <xdr:cNvPr id="2563" name="Object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196611</xdr:row>
          <xdr:rowOff>76200</xdr:rowOff>
        </xdr:from>
        <xdr:to>
          <xdr:col>8197</xdr:col>
          <xdr:colOff>190500</xdr:colOff>
          <xdr:row>196614</xdr:row>
          <xdr:rowOff>114300</xdr:rowOff>
        </xdr:to>
        <xdr:sp macro="" textlink="">
          <xdr:nvSpPr>
            <xdr:cNvPr id="2564" name="Object 516" hidden="1">
              <a:extLst>
                <a:ext uri="{63B3BB69-23CF-44E3-9099-C40C66FF867C}">
                  <a14:compatExt spid="_x0000_s2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262147</xdr:row>
          <xdr:rowOff>76200</xdr:rowOff>
        </xdr:from>
        <xdr:to>
          <xdr:col>8197</xdr:col>
          <xdr:colOff>190500</xdr:colOff>
          <xdr:row>262150</xdr:row>
          <xdr:rowOff>114300</xdr:rowOff>
        </xdr:to>
        <xdr:sp macro="" textlink="">
          <xdr:nvSpPr>
            <xdr:cNvPr id="2565" name="Object 517" hidden="1">
              <a:extLst>
                <a:ext uri="{63B3BB69-23CF-44E3-9099-C40C66FF867C}">
                  <a14:compatExt spid="_x0000_s2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327683</xdr:row>
          <xdr:rowOff>76200</xdr:rowOff>
        </xdr:from>
        <xdr:to>
          <xdr:col>8197</xdr:col>
          <xdr:colOff>190500</xdr:colOff>
          <xdr:row>327686</xdr:row>
          <xdr:rowOff>114300</xdr:rowOff>
        </xdr:to>
        <xdr:sp macro="" textlink="">
          <xdr:nvSpPr>
            <xdr:cNvPr id="2566" name="Object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393219</xdr:row>
          <xdr:rowOff>76200</xdr:rowOff>
        </xdr:from>
        <xdr:to>
          <xdr:col>8197</xdr:col>
          <xdr:colOff>190500</xdr:colOff>
          <xdr:row>393222</xdr:row>
          <xdr:rowOff>114300</xdr:rowOff>
        </xdr:to>
        <xdr:sp macro="" textlink="">
          <xdr:nvSpPr>
            <xdr:cNvPr id="2567" name="Object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458755</xdr:row>
          <xdr:rowOff>76200</xdr:rowOff>
        </xdr:from>
        <xdr:to>
          <xdr:col>8197</xdr:col>
          <xdr:colOff>190500</xdr:colOff>
          <xdr:row>458758</xdr:row>
          <xdr:rowOff>114300</xdr:rowOff>
        </xdr:to>
        <xdr:sp macro="" textlink="">
          <xdr:nvSpPr>
            <xdr:cNvPr id="2568" name="Object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524291</xdr:row>
          <xdr:rowOff>76200</xdr:rowOff>
        </xdr:from>
        <xdr:to>
          <xdr:col>8197</xdr:col>
          <xdr:colOff>190500</xdr:colOff>
          <xdr:row>524294</xdr:row>
          <xdr:rowOff>114300</xdr:rowOff>
        </xdr:to>
        <xdr:sp macro="" textlink="">
          <xdr:nvSpPr>
            <xdr:cNvPr id="2569" name="Object 521" hidden="1">
              <a:extLst>
                <a:ext uri="{63B3BB69-23CF-44E3-9099-C40C66FF867C}">
                  <a14:compatExt spid="_x0000_s2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589827</xdr:row>
          <xdr:rowOff>76200</xdr:rowOff>
        </xdr:from>
        <xdr:to>
          <xdr:col>8197</xdr:col>
          <xdr:colOff>190500</xdr:colOff>
          <xdr:row>589830</xdr:row>
          <xdr:rowOff>114300</xdr:rowOff>
        </xdr:to>
        <xdr:sp macro="" textlink="">
          <xdr:nvSpPr>
            <xdr:cNvPr id="2570" name="Object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655363</xdr:row>
          <xdr:rowOff>76200</xdr:rowOff>
        </xdr:from>
        <xdr:to>
          <xdr:col>8197</xdr:col>
          <xdr:colOff>190500</xdr:colOff>
          <xdr:row>655366</xdr:row>
          <xdr:rowOff>114300</xdr:rowOff>
        </xdr:to>
        <xdr:sp macro="" textlink="">
          <xdr:nvSpPr>
            <xdr:cNvPr id="2571" name="Object 523" hidden="1">
              <a:extLst>
                <a:ext uri="{63B3BB69-23CF-44E3-9099-C40C66FF867C}">
                  <a14:compatExt spid="_x0000_s2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720899</xdr:row>
          <xdr:rowOff>76200</xdr:rowOff>
        </xdr:from>
        <xdr:to>
          <xdr:col>8197</xdr:col>
          <xdr:colOff>190500</xdr:colOff>
          <xdr:row>720902</xdr:row>
          <xdr:rowOff>114300</xdr:rowOff>
        </xdr:to>
        <xdr:sp macro="" textlink="">
          <xdr:nvSpPr>
            <xdr:cNvPr id="2572" name="Object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786435</xdr:row>
          <xdr:rowOff>76200</xdr:rowOff>
        </xdr:from>
        <xdr:to>
          <xdr:col>8197</xdr:col>
          <xdr:colOff>190500</xdr:colOff>
          <xdr:row>786438</xdr:row>
          <xdr:rowOff>114300</xdr:rowOff>
        </xdr:to>
        <xdr:sp macro="" textlink="">
          <xdr:nvSpPr>
            <xdr:cNvPr id="2573" name="Object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851971</xdr:row>
          <xdr:rowOff>76200</xdr:rowOff>
        </xdr:from>
        <xdr:to>
          <xdr:col>8197</xdr:col>
          <xdr:colOff>190500</xdr:colOff>
          <xdr:row>851974</xdr:row>
          <xdr:rowOff>114300</xdr:rowOff>
        </xdr:to>
        <xdr:sp macro="" textlink="">
          <xdr:nvSpPr>
            <xdr:cNvPr id="2574" name="Object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917507</xdr:row>
          <xdr:rowOff>76200</xdr:rowOff>
        </xdr:from>
        <xdr:to>
          <xdr:col>8197</xdr:col>
          <xdr:colOff>190500</xdr:colOff>
          <xdr:row>917510</xdr:row>
          <xdr:rowOff>114300</xdr:rowOff>
        </xdr:to>
        <xdr:sp macro="" textlink="">
          <xdr:nvSpPr>
            <xdr:cNvPr id="2575" name="Object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8192</xdr:col>
          <xdr:colOff>518160</xdr:colOff>
          <xdr:row>983043</xdr:row>
          <xdr:rowOff>76200</xdr:rowOff>
        </xdr:from>
        <xdr:to>
          <xdr:col>8197</xdr:col>
          <xdr:colOff>190500</xdr:colOff>
          <xdr:row>983046</xdr:row>
          <xdr:rowOff>114300</xdr:rowOff>
        </xdr:to>
        <xdr:sp macro="" textlink="">
          <xdr:nvSpPr>
            <xdr:cNvPr id="2576" name="Object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3</xdr:row>
          <xdr:rowOff>76200</xdr:rowOff>
        </xdr:from>
        <xdr:to>
          <xdr:col>8453</xdr:col>
          <xdr:colOff>190500</xdr:colOff>
          <xdr:row>6</xdr:row>
          <xdr:rowOff>114300</xdr:rowOff>
        </xdr:to>
        <xdr:sp macro="" textlink="">
          <xdr:nvSpPr>
            <xdr:cNvPr id="2577" name="Object 529" hidden="1">
              <a:extLst>
                <a:ext uri="{63B3BB69-23CF-44E3-9099-C40C66FF867C}">
                  <a14:compatExt spid="_x0000_s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65539</xdr:row>
          <xdr:rowOff>76200</xdr:rowOff>
        </xdr:from>
        <xdr:to>
          <xdr:col>8453</xdr:col>
          <xdr:colOff>190500</xdr:colOff>
          <xdr:row>65542</xdr:row>
          <xdr:rowOff>114300</xdr:rowOff>
        </xdr:to>
        <xdr:sp macro="" textlink="">
          <xdr:nvSpPr>
            <xdr:cNvPr id="2578" name="Object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131075</xdr:row>
          <xdr:rowOff>76200</xdr:rowOff>
        </xdr:from>
        <xdr:to>
          <xdr:col>8453</xdr:col>
          <xdr:colOff>190500</xdr:colOff>
          <xdr:row>131078</xdr:row>
          <xdr:rowOff>114300</xdr:rowOff>
        </xdr:to>
        <xdr:sp macro="" textlink="">
          <xdr:nvSpPr>
            <xdr:cNvPr id="2579" name="Object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196611</xdr:row>
          <xdr:rowOff>76200</xdr:rowOff>
        </xdr:from>
        <xdr:to>
          <xdr:col>8453</xdr:col>
          <xdr:colOff>190500</xdr:colOff>
          <xdr:row>196614</xdr:row>
          <xdr:rowOff>114300</xdr:rowOff>
        </xdr:to>
        <xdr:sp macro="" textlink="">
          <xdr:nvSpPr>
            <xdr:cNvPr id="2580" name="Object 532" hidden="1">
              <a:extLst>
                <a:ext uri="{63B3BB69-23CF-44E3-9099-C40C66FF867C}">
                  <a14:compatExt spid="_x0000_s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262147</xdr:row>
          <xdr:rowOff>76200</xdr:rowOff>
        </xdr:from>
        <xdr:to>
          <xdr:col>8453</xdr:col>
          <xdr:colOff>190500</xdr:colOff>
          <xdr:row>262150</xdr:row>
          <xdr:rowOff>114300</xdr:rowOff>
        </xdr:to>
        <xdr:sp macro="" textlink="">
          <xdr:nvSpPr>
            <xdr:cNvPr id="2581" name="Object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327683</xdr:row>
          <xdr:rowOff>76200</xdr:rowOff>
        </xdr:from>
        <xdr:to>
          <xdr:col>8453</xdr:col>
          <xdr:colOff>190500</xdr:colOff>
          <xdr:row>327686</xdr:row>
          <xdr:rowOff>114300</xdr:rowOff>
        </xdr:to>
        <xdr:sp macro="" textlink="">
          <xdr:nvSpPr>
            <xdr:cNvPr id="2582" name="Object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393219</xdr:row>
          <xdr:rowOff>76200</xdr:rowOff>
        </xdr:from>
        <xdr:to>
          <xdr:col>8453</xdr:col>
          <xdr:colOff>190500</xdr:colOff>
          <xdr:row>393222</xdr:row>
          <xdr:rowOff>114300</xdr:rowOff>
        </xdr:to>
        <xdr:sp macro="" textlink="">
          <xdr:nvSpPr>
            <xdr:cNvPr id="2583" name="Object 535" hidden="1">
              <a:extLst>
                <a:ext uri="{63B3BB69-23CF-44E3-9099-C40C66FF867C}">
                  <a14:compatExt spid="_x0000_s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458755</xdr:row>
          <xdr:rowOff>76200</xdr:rowOff>
        </xdr:from>
        <xdr:to>
          <xdr:col>8453</xdr:col>
          <xdr:colOff>190500</xdr:colOff>
          <xdr:row>458758</xdr:row>
          <xdr:rowOff>114300</xdr:rowOff>
        </xdr:to>
        <xdr:sp macro="" textlink="">
          <xdr:nvSpPr>
            <xdr:cNvPr id="2584" name="Object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524291</xdr:row>
          <xdr:rowOff>76200</xdr:rowOff>
        </xdr:from>
        <xdr:to>
          <xdr:col>8453</xdr:col>
          <xdr:colOff>190500</xdr:colOff>
          <xdr:row>524294</xdr:row>
          <xdr:rowOff>114300</xdr:rowOff>
        </xdr:to>
        <xdr:sp macro="" textlink="">
          <xdr:nvSpPr>
            <xdr:cNvPr id="2585" name="Object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589827</xdr:row>
          <xdr:rowOff>76200</xdr:rowOff>
        </xdr:from>
        <xdr:to>
          <xdr:col>8453</xdr:col>
          <xdr:colOff>190500</xdr:colOff>
          <xdr:row>589830</xdr:row>
          <xdr:rowOff>114300</xdr:rowOff>
        </xdr:to>
        <xdr:sp macro="" textlink="">
          <xdr:nvSpPr>
            <xdr:cNvPr id="2586" name="Object 538" hidden="1">
              <a:extLst>
                <a:ext uri="{63B3BB69-23CF-44E3-9099-C40C66FF867C}">
                  <a14:compatExt spid="_x0000_s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655363</xdr:row>
          <xdr:rowOff>76200</xdr:rowOff>
        </xdr:from>
        <xdr:to>
          <xdr:col>8453</xdr:col>
          <xdr:colOff>190500</xdr:colOff>
          <xdr:row>655366</xdr:row>
          <xdr:rowOff>114300</xdr:rowOff>
        </xdr:to>
        <xdr:sp macro="" textlink="">
          <xdr:nvSpPr>
            <xdr:cNvPr id="2587" name="Object 539" hidden="1">
              <a:extLst>
                <a:ext uri="{63B3BB69-23CF-44E3-9099-C40C66FF867C}">
                  <a14:compatExt spid="_x0000_s2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720899</xdr:row>
          <xdr:rowOff>76200</xdr:rowOff>
        </xdr:from>
        <xdr:to>
          <xdr:col>8453</xdr:col>
          <xdr:colOff>190500</xdr:colOff>
          <xdr:row>720902</xdr:row>
          <xdr:rowOff>114300</xdr:rowOff>
        </xdr:to>
        <xdr:sp macro="" textlink="">
          <xdr:nvSpPr>
            <xdr:cNvPr id="2588" name="Object 540" hidden="1">
              <a:extLst>
                <a:ext uri="{63B3BB69-23CF-44E3-9099-C40C66FF867C}">
                  <a14:compatExt spid="_x0000_s2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786435</xdr:row>
          <xdr:rowOff>76200</xdr:rowOff>
        </xdr:from>
        <xdr:to>
          <xdr:col>8453</xdr:col>
          <xdr:colOff>190500</xdr:colOff>
          <xdr:row>786438</xdr:row>
          <xdr:rowOff>114300</xdr:rowOff>
        </xdr:to>
        <xdr:sp macro="" textlink="">
          <xdr:nvSpPr>
            <xdr:cNvPr id="2589" name="Object 541" hidden="1">
              <a:extLst>
                <a:ext uri="{63B3BB69-23CF-44E3-9099-C40C66FF867C}">
                  <a14:compatExt spid="_x0000_s2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851971</xdr:row>
          <xdr:rowOff>76200</xdr:rowOff>
        </xdr:from>
        <xdr:to>
          <xdr:col>8453</xdr:col>
          <xdr:colOff>190500</xdr:colOff>
          <xdr:row>851974</xdr:row>
          <xdr:rowOff>114300</xdr:rowOff>
        </xdr:to>
        <xdr:sp macro="" textlink="">
          <xdr:nvSpPr>
            <xdr:cNvPr id="2590" name="Object 542" hidden="1">
              <a:extLst>
                <a:ext uri="{63B3BB69-23CF-44E3-9099-C40C66FF867C}">
                  <a14:compatExt spid="_x0000_s2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917507</xdr:row>
          <xdr:rowOff>76200</xdr:rowOff>
        </xdr:from>
        <xdr:to>
          <xdr:col>8453</xdr:col>
          <xdr:colOff>190500</xdr:colOff>
          <xdr:row>917510</xdr:row>
          <xdr:rowOff>114300</xdr:rowOff>
        </xdr:to>
        <xdr:sp macro="" textlink="">
          <xdr:nvSpPr>
            <xdr:cNvPr id="2591" name="Object 543" hidden="1">
              <a:extLst>
                <a:ext uri="{63B3BB69-23CF-44E3-9099-C40C66FF867C}">
                  <a14:compatExt spid="_x0000_s2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8448</xdr:col>
          <xdr:colOff>518160</xdr:colOff>
          <xdr:row>983043</xdr:row>
          <xdr:rowOff>76200</xdr:rowOff>
        </xdr:from>
        <xdr:to>
          <xdr:col>8453</xdr:col>
          <xdr:colOff>190500</xdr:colOff>
          <xdr:row>983046</xdr:row>
          <xdr:rowOff>114300</xdr:rowOff>
        </xdr:to>
        <xdr:sp macro="" textlink="">
          <xdr:nvSpPr>
            <xdr:cNvPr id="2592" name="Object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3</xdr:row>
          <xdr:rowOff>76200</xdr:rowOff>
        </xdr:from>
        <xdr:to>
          <xdr:col>8709</xdr:col>
          <xdr:colOff>190500</xdr:colOff>
          <xdr:row>6</xdr:row>
          <xdr:rowOff>114300</xdr:rowOff>
        </xdr:to>
        <xdr:sp macro="" textlink="">
          <xdr:nvSpPr>
            <xdr:cNvPr id="2593" name="Object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65539</xdr:row>
          <xdr:rowOff>76200</xdr:rowOff>
        </xdr:from>
        <xdr:to>
          <xdr:col>8709</xdr:col>
          <xdr:colOff>190500</xdr:colOff>
          <xdr:row>65542</xdr:row>
          <xdr:rowOff>114300</xdr:rowOff>
        </xdr:to>
        <xdr:sp macro="" textlink="">
          <xdr:nvSpPr>
            <xdr:cNvPr id="2594" name="Object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131075</xdr:row>
          <xdr:rowOff>76200</xdr:rowOff>
        </xdr:from>
        <xdr:to>
          <xdr:col>8709</xdr:col>
          <xdr:colOff>190500</xdr:colOff>
          <xdr:row>131078</xdr:row>
          <xdr:rowOff>114300</xdr:rowOff>
        </xdr:to>
        <xdr:sp macro="" textlink="">
          <xdr:nvSpPr>
            <xdr:cNvPr id="2595" name="Object 547" hidden="1">
              <a:extLst>
                <a:ext uri="{63B3BB69-23CF-44E3-9099-C40C66FF867C}">
                  <a14:compatExt spid="_x0000_s2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196611</xdr:row>
          <xdr:rowOff>76200</xdr:rowOff>
        </xdr:from>
        <xdr:to>
          <xdr:col>8709</xdr:col>
          <xdr:colOff>190500</xdr:colOff>
          <xdr:row>196614</xdr:row>
          <xdr:rowOff>114300</xdr:rowOff>
        </xdr:to>
        <xdr:sp macro="" textlink="">
          <xdr:nvSpPr>
            <xdr:cNvPr id="2596" name="Object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262147</xdr:row>
          <xdr:rowOff>76200</xdr:rowOff>
        </xdr:from>
        <xdr:to>
          <xdr:col>8709</xdr:col>
          <xdr:colOff>190500</xdr:colOff>
          <xdr:row>262150</xdr:row>
          <xdr:rowOff>114300</xdr:rowOff>
        </xdr:to>
        <xdr:sp macro="" textlink="">
          <xdr:nvSpPr>
            <xdr:cNvPr id="2597" name="Object 549" hidden="1">
              <a:extLst>
                <a:ext uri="{63B3BB69-23CF-44E3-9099-C40C66FF867C}">
                  <a14:compatExt spid="_x0000_s2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327683</xdr:row>
          <xdr:rowOff>76200</xdr:rowOff>
        </xdr:from>
        <xdr:to>
          <xdr:col>8709</xdr:col>
          <xdr:colOff>190500</xdr:colOff>
          <xdr:row>327686</xdr:row>
          <xdr:rowOff>114300</xdr:rowOff>
        </xdr:to>
        <xdr:sp macro="" textlink="">
          <xdr:nvSpPr>
            <xdr:cNvPr id="2598" name="Object 550" hidden="1">
              <a:extLst>
                <a:ext uri="{63B3BB69-23CF-44E3-9099-C40C66FF867C}">
                  <a14:compatExt spid="_x0000_s2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393219</xdr:row>
          <xdr:rowOff>76200</xdr:rowOff>
        </xdr:from>
        <xdr:to>
          <xdr:col>8709</xdr:col>
          <xdr:colOff>190500</xdr:colOff>
          <xdr:row>393222</xdr:row>
          <xdr:rowOff>114300</xdr:rowOff>
        </xdr:to>
        <xdr:sp macro="" textlink="">
          <xdr:nvSpPr>
            <xdr:cNvPr id="2599" name="Object 551" hidden="1">
              <a:extLst>
                <a:ext uri="{63B3BB69-23CF-44E3-9099-C40C66FF867C}">
                  <a14:compatExt spid="_x0000_s2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458755</xdr:row>
          <xdr:rowOff>76200</xdr:rowOff>
        </xdr:from>
        <xdr:to>
          <xdr:col>8709</xdr:col>
          <xdr:colOff>190500</xdr:colOff>
          <xdr:row>458758</xdr:row>
          <xdr:rowOff>114300</xdr:rowOff>
        </xdr:to>
        <xdr:sp macro="" textlink="">
          <xdr:nvSpPr>
            <xdr:cNvPr id="2600" name="Object 552" hidden="1">
              <a:extLst>
                <a:ext uri="{63B3BB69-23CF-44E3-9099-C40C66FF867C}">
                  <a14:compatExt spid="_x0000_s26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524291</xdr:row>
          <xdr:rowOff>76200</xdr:rowOff>
        </xdr:from>
        <xdr:to>
          <xdr:col>8709</xdr:col>
          <xdr:colOff>190500</xdr:colOff>
          <xdr:row>524294</xdr:row>
          <xdr:rowOff>114300</xdr:rowOff>
        </xdr:to>
        <xdr:sp macro="" textlink="">
          <xdr:nvSpPr>
            <xdr:cNvPr id="2601" name="Object 553" hidden="1">
              <a:extLst>
                <a:ext uri="{63B3BB69-23CF-44E3-9099-C40C66FF867C}">
                  <a14:compatExt spid="_x0000_s2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589827</xdr:row>
          <xdr:rowOff>76200</xdr:rowOff>
        </xdr:from>
        <xdr:to>
          <xdr:col>8709</xdr:col>
          <xdr:colOff>190500</xdr:colOff>
          <xdr:row>589830</xdr:row>
          <xdr:rowOff>114300</xdr:rowOff>
        </xdr:to>
        <xdr:sp macro="" textlink="">
          <xdr:nvSpPr>
            <xdr:cNvPr id="2602" name="Object 554" hidden="1">
              <a:extLst>
                <a:ext uri="{63B3BB69-23CF-44E3-9099-C40C66FF867C}">
                  <a14:compatExt spid="_x0000_s2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655363</xdr:row>
          <xdr:rowOff>76200</xdr:rowOff>
        </xdr:from>
        <xdr:to>
          <xdr:col>8709</xdr:col>
          <xdr:colOff>190500</xdr:colOff>
          <xdr:row>655366</xdr:row>
          <xdr:rowOff>114300</xdr:rowOff>
        </xdr:to>
        <xdr:sp macro="" textlink="">
          <xdr:nvSpPr>
            <xdr:cNvPr id="2603" name="Object 555" hidden="1">
              <a:extLst>
                <a:ext uri="{63B3BB69-23CF-44E3-9099-C40C66FF867C}">
                  <a14:compatExt spid="_x0000_s2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720899</xdr:row>
          <xdr:rowOff>76200</xdr:rowOff>
        </xdr:from>
        <xdr:to>
          <xdr:col>8709</xdr:col>
          <xdr:colOff>190500</xdr:colOff>
          <xdr:row>720902</xdr:row>
          <xdr:rowOff>114300</xdr:rowOff>
        </xdr:to>
        <xdr:sp macro="" textlink="">
          <xdr:nvSpPr>
            <xdr:cNvPr id="2604" name="Object 556" hidden="1">
              <a:extLst>
                <a:ext uri="{63B3BB69-23CF-44E3-9099-C40C66FF867C}">
                  <a14:compatExt spid="_x0000_s2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786435</xdr:row>
          <xdr:rowOff>76200</xdr:rowOff>
        </xdr:from>
        <xdr:to>
          <xdr:col>8709</xdr:col>
          <xdr:colOff>190500</xdr:colOff>
          <xdr:row>786438</xdr:row>
          <xdr:rowOff>114300</xdr:rowOff>
        </xdr:to>
        <xdr:sp macro="" textlink="">
          <xdr:nvSpPr>
            <xdr:cNvPr id="2605" name="Object 557" hidden="1">
              <a:extLst>
                <a:ext uri="{63B3BB69-23CF-44E3-9099-C40C66FF867C}">
                  <a14:compatExt spid="_x0000_s2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851971</xdr:row>
          <xdr:rowOff>76200</xdr:rowOff>
        </xdr:from>
        <xdr:to>
          <xdr:col>8709</xdr:col>
          <xdr:colOff>190500</xdr:colOff>
          <xdr:row>851974</xdr:row>
          <xdr:rowOff>114300</xdr:rowOff>
        </xdr:to>
        <xdr:sp macro="" textlink="">
          <xdr:nvSpPr>
            <xdr:cNvPr id="2606" name="Object 558" hidden="1">
              <a:extLst>
                <a:ext uri="{63B3BB69-23CF-44E3-9099-C40C66FF867C}">
                  <a14:compatExt spid="_x0000_s2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917507</xdr:row>
          <xdr:rowOff>76200</xdr:rowOff>
        </xdr:from>
        <xdr:to>
          <xdr:col>8709</xdr:col>
          <xdr:colOff>190500</xdr:colOff>
          <xdr:row>917510</xdr:row>
          <xdr:rowOff>114300</xdr:rowOff>
        </xdr:to>
        <xdr:sp macro="" textlink="">
          <xdr:nvSpPr>
            <xdr:cNvPr id="2607" name="Object 559" hidden="1">
              <a:extLst>
                <a:ext uri="{63B3BB69-23CF-44E3-9099-C40C66FF867C}">
                  <a14:compatExt spid="_x0000_s2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8704</xdr:col>
          <xdr:colOff>518160</xdr:colOff>
          <xdr:row>983043</xdr:row>
          <xdr:rowOff>76200</xdr:rowOff>
        </xdr:from>
        <xdr:to>
          <xdr:col>8709</xdr:col>
          <xdr:colOff>190500</xdr:colOff>
          <xdr:row>983046</xdr:row>
          <xdr:rowOff>114300</xdr:rowOff>
        </xdr:to>
        <xdr:sp macro="" textlink="">
          <xdr:nvSpPr>
            <xdr:cNvPr id="2608" name="Object 560" hidden="1">
              <a:extLst>
                <a:ext uri="{63B3BB69-23CF-44E3-9099-C40C66FF867C}">
                  <a14:compatExt spid="_x0000_s2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3</xdr:row>
          <xdr:rowOff>76200</xdr:rowOff>
        </xdr:from>
        <xdr:to>
          <xdr:col>8965</xdr:col>
          <xdr:colOff>190500</xdr:colOff>
          <xdr:row>6</xdr:row>
          <xdr:rowOff>114300</xdr:rowOff>
        </xdr:to>
        <xdr:sp macro="" textlink="">
          <xdr:nvSpPr>
            <xdr:cNvPr id="2609" name="Object 561" hidden="1">
              <a:extLst>
                <a:ext uri="{63B3BB69-23CF-44E3-9099-C40C66FF867C}">
                  <a14:compatExt spid="_x0000_s2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65539</xdr:row>
          <xdr:rowOff>76200</xdr:rowOff>
        </xdr:from>
        <xdr:to>
          <xdr:col>8965</xdr:col>
          <xdr:colOff>190500</xdr:colOff>
          <xdr:row>65542</xdr:row>
          <xdr:rowOff>114300</xdr:rowOff>
        </xdr:to>
        <xdr:sp macro="" textlink="">
          <xdr:nvSpPr>
            <xdr:cNvPr id="2610" name="Object 562" hidden="1">
              <a:extLst>
                <a:ext uri="{63B3BB69-23CF-44E3-9099-C40C66FF867C}">
                  <a14:compatExt spid="_x0000_s2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131075</xdr:row>
          <xdr:rowOff>76200</xdr:rowOff>
        </xdr:from>
        <xdr:to>
          <xdr:col>8965</xdr:col>
          <xdr:colOff>190500</xdr:colOff>
          <xdr:row>131078</xdr:row>
          <xdr:rowOff>114300</xdr:rowOff>
        </xdr:to>
        <xdr:sp macro="" textlink="">
          <xdr:nvSpPr>
            <xdr:cNvPr id="2611" name="Object 563" hidden="1">
              <a:extLst>
                <a:ext uri="{63B3BB69-23CF-44E3-9099-C40C66FF867C}">
                  <a14:compatExt spid="_x0000_s2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196611</xdr:row>
          <xdr:rowOff>76200</xdr:rowOff>
        </xdr:from>
        <xdr:to>
          <xdr:col>8965</xdr:col>
          <xdr:colOff>190500</xdr:colOff>
          <xdr:row>196614</xdr:row>
          <xdr:rowOff>114300</xdr:rowOff>
        </xdr:to>
        <xdr:sp macro="" textlink="">
          <xdr:nvSpPr>
            <xdr:cNvPr id="2612" name="Object 564" hidden="1">
              <a:extLst>
                <a:ext uri="{63B3BB69-23CF-44E3-9099-C40C66FF867C}">
                  <a14:compatExt spid="_x0000_s2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262147</xdr:row>
          <xdr:rowOff>76200</xdr:rowOff>
        </xdr:from>
        <xdr:to>
          <xdr:col>8965</xdr:col>
          <xdr:colOff>190500</xdr:colOff>
          <xdr:row>262150</xdr:row>
          <xdr:rowOff>114300</xdr:rowOff>
        </xdr:to>
        <xdr:sp macro="" textlink="">
          <xdr:nvSpPr>
            <xdr:cNvPr id="2613" name="Object 565" hidden="1">
              <a:extLst>
                <a:ext uri="{63B3BB69-23CF-44E3-9099-C40C66FF867C}">
                  <a14:compatExt spid="_x0000_s2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327683</xdr:row>
          <xdr:rowOff>76200</xdr:rowOff>
        </xdr:from>
        <xdr:to>
          <xdr:col>8965</xdr:col>
          <xdr:colOff>190500</xdr:colOff>
          <xdr:row>327686</xdr:row>
          <xdr:rowOff>114300</xdr:rowOff>
        </xdr:to>
        <xdr:sp macro="" textlink="">
          <xdr:nvSpPr>
            <xdr:cNvPr id="2614" name="Object 566" hidden="1">
              <a:extLst>
                <a:ext uri="{63B3BB69-23CF-44E3-9099-C40C66FF867C}">
                  <a14:compatExt spid="_x0000_s2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393219</xdr:row>
          <xdr:rowOff>76200</xdr:rowOff>
        </xdr:from>
        <xdr:to>
          <xdr:col>8965</xdr:col>
          <xdr:colOff>190500</xdr:colOff>
          <xdr:row>393222</xdr:row>
          <xdr:rowOff>114300</xdr:rowOff>
        </xdr:to>
        <xdr:sp macro="" textlink="">
          <xdr:nvSpPr>
            <xdr:cNvPr id="2615" name="Object 567" hidden="1">
              <a:extLst>
                <a:ext uri="{63B3BB69-23CF-44E3-9099-C40C66FF867C}">
                  <a14:compatExt spid="_x0000_s2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458755</xdr:row>
          <xdr:rowOff>76200</xdr:rowOff>
        </xdr:from>
        <xdr:to>
          <xdr:col>8965</xdr:col>
          <xdr:colOff>190500</xdr:colOff>
          <xdr:row>458758</xdr:row>
          <xdr:rowOff>114300</xdr:rowOff>
        </xdr:to>
        <xdr:sp macro="" textlink="">
          <xdr:nvSpPr>
            <xdr:cNvPr id="2616" name="Object 568" hidden="1">
              <a:extLst>
                <a:ext uri="{63B3BB69-23CF-44E3-9099-C40C66FF867C}">
                  <a14:compatExt spid="_x0000_s2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524291</xdr:row>
          <xdr:rowOff>76200</xdr:rowOff>
        </xdr:from>
        <xdr:to>
          <xdr:col>8965</xdr:col>
          <xdr:colOff>190500</xdr:colOff>
          <xdr:row>524294</xdr:row>
          <xdr:rowOff>114300</xdr:rowOff>
        </xdr:to>
        <xdr:sp macro="" textlink="">
          <xdr:nvSpPr>
            <xdr:cNvPr id="2617" name="Object 569" hidden="1">
              <a:extLst>
                <a:ext uri="{63B3BB69-23CF-44E3-9099-C40C66FF867C}">
                  <a14:compatExt spid="_x0000_s2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589827</xdr:row>
          <xdr:rowOff>76200</xdr:rowOff>
        </xdr:from>
        <xdr:to>
          <xdr:col>8965</xdr:col>
          <xdr:colOff>190500</xdr:colOff>
          <xdr:row>589830</xdr:row>
          <xdr:rowOff>114300</xdr:rowOff>
        </xdr:to>
        <xdr:sp macro="" textlink="">
          <xdr:nvSpPr>
            <xdr:cNvPr id="2618" name="Object 570" hidden="1">
              <a:extLst>
                <a:ext uri="{63B3BB69-23CF-44E3-9099-C40C66FF867C}">
                  <a14:compatExt spid="_x0000_s26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655363</xdr:row>
          <xdr:rowOff>76200</xdr:rowOff>
        </xdr:from>
        <xdr:to>
          <xdr:col>8965</xdr:col>
          <xdr:colOff>190500</xdr:colOff>
          <xdr:row>655366</xdr:row>
          <xdr:rowOff>114300</xdr:rowOff>
        </xdr:to>
        <xdr:sp macro="" textlink="">
          <xdr:nvSpPr>
            <xdr:cNvPr id="2619" name="Object 571" hidden="1">
              <a:extLst>
                <a:ext uri="{63B3BB69-23CF-44E3-9099-C40C66FF867C}">
                  <a14:compatExt spid="_x0000_s2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720899</xdr:row>
          <xdr:rowOff>76200</xdr:rowOff>
        </xdr:from>
        <xdr:to>
          <xdr:col>8965</xdr:col>
          <xdr:colOff>190500</xdr:colOff>
          <xdr:row>720902</xdr:row>
          <xdr:rowOff>114300</xdr:rowOff>
        </xdr:to>
        <xdr:sp macro="" textlink="">
          <xdr:nvSpPr>
            <xdr:cNvPr id="2620" name="Object 572" hidden="1">
              <a:extLst>
                <a:ext uri="{63B3BB69-23CF-44E3-9099-C40C66FF867C}">
                  <a14:compatExt spid="_x0000_s26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786435</xdr:row>
          <xdr:rowOff>76200</xdr:rowOff>
        </xdr:from>
        <xdr:to>
          <xdr:col>8965</xdr:col>
          <xdr:colOff>190500</xdr:colOff>
          <xdr:row>786438</xdr:row>
          <xdr:rowOff>114300</xdr:rowOff>
        </xdr:to>
        <xdr:sp macro="" textlink="">
          <xdr:nvSpPr>
            <xdr:cNvPr id="2621" name="Object 573" hidden="1">
              <a:extLst>
                <a:ext uri="{63B3BB69-23CF-44E3-9099-C40C66FF867C}">
                  <a14:compatExt spid="_x0000_s2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851971</xdr:row>
          <xdr:rowOff>76200</xdr:rowOff>
        </xdr:from>
        <xdr:to>
          <xdr:col>8965</xdr:col>
          <xdr:colOff>190500</xdr:colOff>
          <xdr:row>851974</xdr:row>
          <xdr:rowOff>114300</xdr:rowOff>
        </xdr:to>
        <xdr:sp macro="" textlink="">
          <xdr:nvSpPr>
            <xdr:cNvPr id="2622" name="Object 574" hidden="1">
              <a:extLst>
                <a:ext uri="{63B3BB69-23CF-44E3-9099-C40C66FF867C}">
                  <a14:compatExt spid="_x0000_s2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917507</xdr:row>
          <xdr:rowOff>76200</xdr:rowOff>
        </xdr:from>
        <xdr:to>
          <xdr:col>8965</xdr:col>
          <xdr:colOff>190500</xdr:colOff>
          <xdr:row>917510</xdr:row>
          <xdr:rowOff>114300</xdr:rowOff>
        </xdr:to>
        <xdr:sp macro="" textlink="">
          <xdr:nvSpPr>
            <xdr:cNvPr id="2623" name="Object 575" hidden="1">
              <a:extLst>
                <a:ext uri="{63B3BB69-23CF-44E3-9099-C40C66FF867C}">
                  <a14:compatExt spid="_x0000_s2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8960</xdr:col>
          <xdr:colOff>518160</xdr:colOff>
          <xdr:row>983043</xdr:row>
          <xdr:rowOff>76200</xdr:rowOff>
        </xdr:from>
        <xdr:to>
          <xdr:col>8965</xdr:col>
          <xdr:colOff>190500</xdr:colOff>
          <xdr:row>983046</xdr:row>
          <xdr:rowOff>114300</xdr:rowOff>
        </xdr:to>
        <xdr:sp macro="" textlink="">
          <xdr:nvSpPr>
            <xdr:cNvPr id="2624" name="Object 576" hidden="1">
              <a:extLst>
                <a:ext uri="{63B3BB69-23CF-44E3-9099-C40C66FF867C}">
                  <a14:compatExt spid="_x0000_s2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3</xdr:row>
          <xdr:rowOff>76200</xdr:rowOff>
        </xdr:from>
        <xdr:to>
          <xdr:col>9221</xdr:col>
          <xdr:colOff>190500</xdr:colOff>
          <xdr:row>6</xdr:row>
          <xdr:rowOff>114300</xdr:rowOff>
        </xdr:to>
        <xdr:sp macro="" textlink="">
          <xdr:nvSpPr>
            <xdr:cNvPr id="2625" name="Object 577" hidden="1">
              <a:extLst>
                <a:ext uri="{63B3BB69-23CF-44E3-9099-C40C66FF867C}">
                  <a14:compatExt spid="_x0000_s2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65539</xdr:row>
          <xdr:rowOff>76200</xdr:rowOff>
        </xdr:from>
        <xdr:to>
          <xdr:col>9221</xdr:col>
          <xdr:colOff>190500</xdr:colOff>
          <xdr:row>65542</xdr:row>
          <xdr:rowOff>114300</xdr:rowOff>
        </xdr:to>
        <xdr:sp macro="" textlink="">
          <xdr:nvSpPr>
            <xdr:cNvPr id="2626" name="Object 578" hidden="1">
              <a:extLst>
                <a:ext uri="{63B3BB69-23CF-44E3-9099-C40C66FF867C}">
                  <a14:compatExt spid="_x0000_s2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131075</xdr:row>
          <xdr:rowOff>76200</xdr:rowOff>
        </xdr:from>
        <xdr:to>
          <xdr:col>9221</xdr:col>
          <xdr:colOff>190500</xdr:colOff>
          <xdr:row>131078</xdr:row>
          <xdr:rowOff>114300</xdr:rowOff>
        </xdr:to>
        <xdr:sp macro="" textlink="">
          <xdr:nvSpPr>
            <xdr:cNvPr id="2627" name="Object 579" hidden="1">
              <a:extLst>
                <a:ext uri="{63B3BB69-23CF-44E3-9099-C40C66FF867C}">
                  <a14:compatExt spid="_x0000_s2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196611</xdr:row>
          <xdr:rowOff>76200</xdr:rowOff>
        </xdr:from>
        <xdr:to>
          <xdr:col>9221</xdr:col>
          <xdr:colOff>190500</xdr:colOff>
          <xdr:row>196614</xdr:row>
          <xdr:rowOff>114300</xdr:rowOff>
        </xdr:to>
        <xdr:sp macro="" textlink="">
          <xdr:nvSpPr>
            <xdr:cNvPr id="2628" name="Object 580" hidden="1">
              <a:extLst>
                <a:ext uri="{63B3BB69-23CF-44E3-9099-C40C66FF867C}">
                  <a14:compatExt spid="_x0000_s2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262147</xdr:row>
          <xdr:rowOff>76200</xdr:rowOff>
        </xdr:from>
        <xdr:to>
          <xdr:col>9221</xdr:col>
          <xdr:colOff>190500</xdr:colOff>
          <xdr:row>262150</xdr:row>
          <xdr:rowOff>114300</xdr:rowOff>
        </xdr:to>
        <xdr:sp macro="" textlink="">
          <xdr:nvSpPr>
            <xdr:cNvPr id="2629" name="Object 581" hidden="1">
              <a:extLst>
                <a:ext uri="{63B3BB69-23CF-44E3-9099-C40C66FF867C}">
                  <a14:compatExt spid="_x0000_s2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327683</xdr:row>
          <xdr:rowOff>76200</xdr:rowOff>
        </xdr:from>
        <xdr:to>
          <xdr:col>9221</xdr:col>
          <xdr:colOff>190500</xdr:colOff>
          <xdr:row>327686</xdr:row>
          <xdr:rowOff>114300</xdr:rowOff>
        </xdr:to>
        <xdr:sp macro="" textlink="">
          <xdr:nvSpPr>
            <xdr:cNvPr id="2630" name="Object 582" hidden="1">
              <a:extLst>
                <a:ext uri="{63B3BB69-23CF-44E3-9099-C40C66FF867C}">
                  <a14:compatExt spid="_x0000_s2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393219</xdr:row>
          <xdr:rowOff>76200</xdr:rowOff>
        </xdr:from>
        <xdr:to>
          <xdr:col>9221</xdr:col>
          <xdr:colOff>190500</xdr:colOff>
          <xdr:row>393222</xdr:row>
          <xdr:rowOff>114300</xdr:rowOff>
        </xdr:to>
        <xdr:sp macro="" textlink="">
          <xdr:nvSpPr>
            <xdr:cNvPr id="2631" name="Object 583" hidden="1">
              <a:extLst>
                <a:ext uri="{63B3BB69-23CF-44E3-9099-C40C66FF867C}">
                  <a14:compatExt spid="_x0000_s2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458755</xdr:row>
          <xdr:rowOff>76200</xdr:rowOff>
        </xdr:from>
        <xdr:to>
          <xdr:col>9221</xdr:col>
          <xdr:colOff>190500</xdr:colOff>
          <xdr:row>458758</xdr:row>
          <xdr:rowOff>114300</xdr:rowOff>
        </xdr:to>
        <xdr:sp macro="" textlink="">
          <xdr:nvSpPr>
            <xdr:cNvPr id="2632" name="Object 584" hidden="1">
              <a:extLst>
                <a:ext uri="{63B3BB69-23CF-44E3-9099-C40C66FF867C}">
                  <a14:compatExt spid="_x0000_s2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524291</xdr:row>
          <xdr:rowOff>76200</xdr:rowOff>
        </xdr:from>
        <xdr:to>
          <xdr:col>9221</xdr:col>
          <xdr:colOff>190500</xdr:colOff>
          <xdr:row>524294</xdr:row>
          <xdr:rowOff>114300</xdr:rowOff>
        </xdr:to>
        <xdr:sp macro="" textlink="">
          <xdr:nvSpPr>
            <xdr:cNvPr id="2633" name="Object 585" hidden="1">
              <a:extLst>
                <a:ext uri="{63B3BB69-23CF-44E3-9099-C40C66FF867C}">
                  <a14:compatExt spid="_x0000_s2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589827</xdr:row>
          <xdr:rowOff>76200</xdr:rowOff>
        </xdr:from>
        <xdr:to>
          <xdr:col>9221</xdr:col>
          <xdr:colOff>190500</xdr:colOff>
          <xdr:row>589830</xdr:row>
          <xdr:rowOff>114300</xdr:rowOff>
        </xdr:to>
        <xdr:sp macro="" textlink="">
          <xdr:nvSpPr>
            <xdr:cNvPr id="2634" name="Object 586" hidden="1">
              <a:extLst>
                <a:ext uri="{63B3BB69-23CF-44E3-9099-C40C66FF867C}">
                  <a14:compatExt spid="_x0000_s2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655363</xdr:row>
          <xdr:rowOff>76200</xdr:rowOff>
        </xdr:from>
        <xdr:to>
          <xdr:col>9221</xdr:col>
          <xdr:colOff>190500</xdr:colOff>
          <xdr:row>655366</xdr:row>
          <xdr:rowOff>114300</xdr:rowOff>
        </xdr:to>
        <xdr:sp macro="" textlink="">
          <xdr:nvSpPr>
            <xdr:cNvPr id="2635" name="Object 587" hidden="1">
              <a:extLst>
                <a:ext uri="{63B3BB69-23CF-44E3-9099-C40C66FF867C}">
                  <a14:compatExt spid="_x0000_s2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720899</xdr:row>
          <xdr:rowOff>76200</xdr:rowOff>
        </xdr:from>
        <xdr:to>
          <xdr:col>9221</xdr:col>
          <xdr:colOff>190500</xdr:colOff>
          <xdr:row>720902</xdr:row>
          <xdr:rowOff>114300</xdr:rowOff>
        </xdr:to>
        <xdr:sp macro="" textlink="">
          <xdr:nvSpPr>
            <xdr:cNvPr id="2636" name="Object 588" hidden="1">
              <a:extLst>
                <a:ext uri="{63B3BB69-23CF-44E3-9099-C40C66FF867C}">
                  <a14:compatExt spid="_x0000_s2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786435</xdr:row>
          <xdr:rowOff>76200</xdr:rowOff>
        </xdr:from>
        <xdr:to>
          <xdr:col>9221</xdr:col>
          <xdr:colOff>190500</xdr:colOff>
          <xdr:row>786438</xdr:row>
          <xdr:rowOff>114300</xdr:rowOff>
        </xdr:to>
        <xdr:sp macro="" textlink="">
          <xdr:nvSpPr>
            <xdr:cNvPr id="2637" name="Object 589" hidden="1">
              <a:extLst>
                <a:ext uri="{63B3BB69-23CF-44E3-9099-C40C66FF867C}">
                  <a14:compatExt spid="_x0000_s2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851971</xdr:row>
          <xdr:rowOff>76200</xdr:rowOff>
        </xdr:from>
        <xdr:to>
          <xdr:col>9221</xdr:col>
          <xdr:colOff>190500</xdr:colOff>
          <xdr:row>851974</xdr:row>
          <xdr:rowOff>114300</xdr:rowOff>
        </xdr:to>
        <xdr:sp macro="" textlink="">
          <xdr:nvSpPr>
            <xdr:cNvPr id="2638" name="Object 590" hidden="1">
              <a:extLst>
                <a:ext uri="{63B3BB69-23CF-44E3-9099-C40C66FF867C}">
                  <a14:compatExt spid="_x0000_s2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917507</xdr:row>
          <xdr:rowOff>76200</xdr:rowOff>
        </xdr:from>
        <xdr:to>
          <xdr:col>9221</xdr:col>
          <xdr:colOff>190500</xdr:colOff>
          <xdr:row>917510</xdr:row>
          <xdr:rowOff>114300</xdr:rowOff>
        </xdr:to>
        <xdr:sp macro="" textlink="">
          <xdr:nvSpPr>
            <xdr:cNvPr id="2639" name="Object 591" hidden="1">
              <a:extLst>
                <a:ext uri="{63B3BB69-23CF-44E3-9099-C40C66FF867C}">
                  <a14:compatExt spid="_x0000_s26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9216</xdr:col>
          <xdr:colOff>518160</xdr:colOff>
          <xdr:row>983043</xdr:row>
          <xdr:rowOff>76200</xdr:rowOff>
        </xdr:from>
        <xdr:to>
          <xdr:col>9221</xdr:col>
          <xdr:colOff>190500</xdr:colOff>
          <xdr:row>983046</xdr:row>
          <xdr:rowOff>114300</xdr:rowOff>
        </xdr:to>
        <xdr:sp macro="" textlink="">
          <xdr:nvSpPr>
            <xdr:cNvPr id="2640" name="Object 592" hidden="1">
              <a:extLst>
                <a:ext uri="{63B3BB69-23CF-44E3-9099-C40C66FF867C}">
                  <a14:compatExt spid="_x0000_s2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3</xdr:row>
          <xdr:rowOff>76200</xdr:rowOff>
        </xdr:from>
        <xdr:to>
          <xdr:col>9477</xdr:col>
          <xdr:colOff>190500</xdr:colOff>
          <xdr:row>6</xdr:row>
          <xdr:rowOff>114300</xdr:rowOff>
        </xdr:to>
        <xdr:sp macro="" textlink="">
          <xdr:nvSpPr>
            <xdr:cNvPr id="2641" name="Object 593" hidden="1">
              <a:extLst>
                <a:ext uri="{63B3BB69-23CF-44E3-9099-C40C66FF867C}">
                  <a14:compatExt spid="_x0000_s26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65539</xdr:row>
          <xdr:rowOff>76200</xdr:rowOff>
        </xdr:from>
        <xdr:to>
          <xdr:col>9477</xdr:col>
          <xdr:colOff>190500</xdr:colOff>
          <xdr:row>65542</xdr:row>
          <xdr:rowOff>114300</xdr:rowOff>
        </xdr:to>
        <xdr:sp macro="" textlink="">
          <xdr:nvSpPr>
            <xdr:cNvPr id="2642" name="Object 594" hidden="1">
              <a:extLst>
                <a:ext uri="{63B3BB69-23CF-44E3-9099-C40C66FF867C}">
                  <a14:compatExt spid="_x0000_s26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131075</xdr:row>
          <xdr:rowOff>76200</xdr:rowOff>
        </xdr:from>
        <xdr:to>
          <xdr:col>9477</xdr:col>
          <xdr:colOff>190500</xdr:colOff>
          <xdr:row>131078</xdr:row>
          <xdr:rowOff>114300</xdr:rowOff>
        </xdr:to>
        <xdr:sp macro="" textlink="">
          <xdr:nvSpPr>
            <xdr:cNvPr id="2643" name="Object 595" hidden="1">
              <a:extLst>
                <a:ext uri="{63B3BB69-23CF-44E3-9099-C40C66FF867C}">
                  <a14:compatExt spid="_x0000_s26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196611</xdr:row>
          <xdr:rowOff>76200</xdr:rowOff>
        </xdr:from>
        <xdr:to>
          <xdr:col>9477</xdr:col>
          <xdr:colOff>190500</xdr:colOff>
          <xdr:row>196614</xdr:row>
          <xdr:rowOff>114300</xdr:rowOff>
        </xdr:to>
        <xdr:sp macro="" textlink="">
          <xdr:nvSpPr>
            <xdr:cNvPr id="2644" name="Object 596" hidden="1">
              <a:extLst>
                <a:ext uri="{63B3BB69-23CF-44E3-9099-C40C66FF867C}">
                  <a14:compatExt spid="_x0000_s2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262147</xdr:row>
          <xdr:rowOff>76200</xdr:rowOff>
        </xdr:from>
        <xdr:to>
          <xdr:col>9477</xdr:col>
          <xdr:colOff>190500</xdr:colOff>
          <xdr:row>262150</xdr:row>
          <xdr:rowOff>114300</xdr:rowOff>
        </xdr:to>
        <xdr:sp macro="" textlink="">
          <xdr:nvSpPr>
            <xdr:cNvPr id="2645" name="Object 597" hidden="1">
              <a:extLst>
                <a:ext uri="{63B3BB69-23CF-44E3-9099-C40C66FF867C}">
                  <a14:compatExt spid="_x0000_s2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327683</xdr:row>
          <xdr:rowOff>76200</xdr:rowOff>
        </xdr:from>
        <xdr:to>
          <xdr:col>9477</xdr:col>
          <xdr:colOff>190500</xdr:colOff>
          <xdr:row>327686</xdr:row>
          <xdr:rowOff>114300</xdr:rowOff>
        </xdr:to>
        <xdr:sp macro="" textlink="">
          <xdr:nvSpPr>
            <xdr:cNvPr id="2646" name="Object 598" hidden="1">
              <a:extLst>
                <a:ext uri="{63B3BB69-23CF-44E3-9099-C40C66FF867C}">
                  <a14:compatExt spid="_x0000_s26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393219</xdr:row>
          <xdr:rowOff>76200</xdr:rowOff>
        </xdr:from>
        <xdr:to>
          <xdr:col>9477</xdr:col>
          <xdr:colOff>190500</xdr:colOff>
          <xdr:row>393222</xdr:row>
          <xdr:rowOff>114300</xdr:rowOff>
        </xdr:to>
        <xdr:sp macro="" textlink="">
          <xdr:nvSpPr>
            <xdr:cNvPr id="2647" name="Object 599" hidden="1">
              <a:extLst>
                <a:ext uri="{63B3BB69-23CF-44E3-9099-C40C66FF867C}">
                  <a14:compatExt spid="_x0000_s2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458755</xdr:row>
          <xdr:rowOff>76200</xdr:rowOff>
        </xdr:from>
        <xdr:to>
          <xdr:col>9477</xdr:col>
          <xdr:colOff>190500</xdr:colOff>
          <xdr:row>458758</xdr:row>
          <xdr:rowOff>114300</xdr:rowOff>
        </xdr:to>
        <xdr:sp macro="" textlink="">
          <xdr:nvSpPr>
            <xdr:cNvPr id="2648" name="Object 600" hidden="1">
              <a:extLst>
                <a:ext uri="{63B3BB69-23CF-44E3-9099-C40C66FF867C}">
                  <a14:compatExt spid="_x0000_s26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524291</xdr:row>
          <xdr:rowOff>76200</xdr:rowOff>
        </xdr:from>
        <xdr:to>
          <xdr:col>9477</xdr:col>
          <xdr:colOff>190500</xdr:colOff>
          <xdr:row>524294</xdr:row>
          <xdr:rowOff>114300</xdr:rowOff>
        </xdr:to>
        <xdr:sp macro="" textlink="">
          <xdr:nvSpPr>
            <xdr:cNvPr id="2649" name="Object 601" hidden="1">
              <a:extLst>
                <a:ext uri="{63B3BB69-23CF-44E3-9099-C40C66FF867C}">
                  <a14:compatExt spid="_x0000_s2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589827</xdr:row>
          <xdr:rowOff>76200</xdr:rowOff>
        </xdr:from>
        <xdr:to>
          <xdr:col>9477</xdr:col>
          <xdr:colOff>190500</xdr:colOff>
          <xdr:row>589830</xdr:row>
          <xdr:rowOff>114300</xdr:rowOff>
        </xdr:to>
        <xdr:sp macro="" textlink="">
          <xdr:nvSpPr>
            <xdr:cNvPr id="2650" name="Object 602" hidden="1">
              <a:extLst>
                <a:ext uri="{63B3BB69-23CF-44E3-9099-C40C66FF867C}">
                  <a14:compatExt spid="_x0000_s2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655363</xdr:row>
          <xdr:rowOff>76200</xdr:rowOff>
        </xdr:from>
        <xdr:to>
          <xdr:col>9477</xdr:col>
          <xdr:colOff>190500</xdr:colOff>
          <xdr:row>655366</xdr:row>
          <xdr:rowOff>114300</xdr:rowOff>
        </xdr:to>
        <xdr:sp macro="" textlink="">
          <xdr:nvSpPr>
            <xdr:cNvPr id="2651" name="Object 603" hidden="1">
              <a:extLst>
                <a:ext uri="{63B3BB69-23CF-44E3-9099-C40C66FF867C}">
                  <a14:compatExt spid="_x0000_s2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720899</xdr:row>
          <xdr:rowOff>76200</xdr:rowOff>
        </xdr:from>
        <xdr:to>
          <xdr:col>9477</xdr:col>
          <xdr:colOff>190500</xdr:colOff>
          <xdr:row>720902</xdr:row>
          <xdr:rowOff>114300</xdr:rowOff>
        </xdr:to>
        <xdr:sp macro="" textlink="">
          <xdr:nvSpPr>
            <xdr:cNvPr id="2652" name="Object 604" hidden="1">
              <a:extLst>
                <a:ext uri="{63B3BB69-23CF-44E3-9099-C40C66FF867C}">
                  <a14:compatExt spid="_x0000_s2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786435</xdr:row>
          <xdr:rowOff>76200</xdr:rowOff>
        </xdr:from>
        <xdr:to>
          <xdr:col>9477</xdr:col>
          <xdr:colOff>190500</xdr:colOff>
          <xdr:row>786438</xdr:row>
          <xdr:rowOff>114300</xdr:rowOff>
        </xdr:to>
        <xdr:sp macro="" textlink="">
          <xdr:nvSpPr>
            <xdr:cNvPr id="2653" name="Object 605" hidden="1">
              <a:extLst>
                <a:ext uri="{63B3BB69-23CF-44E3-9099-C40C66FF867C}">
                  <a14:compatExt spid="_x0000_s2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851971</xdr:row>
          <xdr:rowOff>76200</xdr:rowOff>
        </xdr:from>
        <xdr:to>
          <xdr:col>9477</xdr:col>
          <xdr:colOff>190500</xdr:colOff>
          <xdr:row>851974</xdr:row>
          <xdr:rowOff>114300</xdr:rowOff>
        </xdr:to>
        <xdr:sp macro="" textlink="">
          <xdr:nvSpPr>
            <xdr:cNvPr id="2654" name="Object 606" hidden="1">
              <a:extLst>
                <a:ext uri="{63B3BB69-23CF-44E3-9099-C40C66FF867C}">
                  <a14:compatExt spid="_x0000_s2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917507</xdr:row>
          <xdr:rowOff>76200</xdr:rowOff>
        </xdr:from>
        <xdr:to>
          <xdr:col>9477</xdr:col>
          <xdr:colOff>190500</xdr:colOff>
          <xdr:row>917510</xdr:row>
          <xdr:rowOff>114300</xdr:rowOff>
        </xdr:to>
        <xdr:sp macro="" textlink="">
          <xdr:nvSpPr>
            <xdr:cNvPr id="2655" name="Object 607" hidden="1">
              <a:extLst>
                <a:ext uri="{63B3BB69-23CF-44E3-9099-C40C66FF867C}">
                  <a14:compatExt spid="_x0000_s2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9472</xdr:col>
          <xdr:colOff>518160</xdr:colOff>
          <xdr:row>983043</xdr:row>
          <xdr:rowOff>76200</xdr:rowOff>
        </xdr:from>
        <xdr:to>
          <xdr:col>9477</xdr:col>
          <xdr:colOff>190500</xdr:colOff>
          <xdr:row>983046</xdr:row>
          <xdr:rowOff>114300</xdr:rowOff>
        </xdr:to>
        <xdr:sp macro="" textlink="">
          <xdr:nvSpPr>
            <xdr:cNvPr id="2656" name="Object 608" hidden="1">
              <a:extLst>
                <a:ext uri="{63B3BB69-23CF-44E3-9099-C40C66FF867C}">
                  <a14:compatExt spid="_x0000_s2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3</xdr:row>
          <xdr:rowOff>76200</xdr:rowOff>
        </xdr:from>
        <xdr:to>
          <xdr:col>9733</xdr:col>
          <xdr:colOff>190500</xdr:colOff>
          <xdr:row>6</xdr:row>
          <xdr:rowOff>114300</xdr:rowOff>
        </xdr:to>
        <xdr:sp macro="" textlink="">
          <xdr:nvSpPr>
            <xdr:cNvPr id="2657" name="Object 609" hidden="1">
              <a:extLst>
                <a:ext uri="{63B3BB69-23CF-44E3-9099-C40C66FF867C}">
                  <a14:compatExt spid="_x0000_s2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65539</xdr:row>
          <xdr:rowOff>76200</xdr:rowOff>
        </xdr:from>
        <xdr:to>
          <xdr:col>9733</xdr:col>
          <xdr:colOff>190500</xdr:colOff>
          <xdr:row>65542</xdr:row>
          <xdr:rowOff>114300</xdr:rowOff>
        </xdr:to>
        <xdr:sp macro="" textlink="">
          <xdr:nvSpPr>
            <xdr:cNvPr id="2658" name="Object 610" hidden="1">
              <a:extLst>
                <a:ext uri="{63B3BB69-23CF-44E3-9099-C40C66FF867C}">
                  <a14:compatExt spid="_x0000_s2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131075</xdr:row>
          <xdr:rowOff>76200</xdr:rowOff>
        </xdr:from>
        <xdr:to>
          <xdr:col>9733</xdr:col>
          <xdr:colOff>190500</xdr:colOff>
          <xdr:row>131078</xdr:row>
          <xdr:rowOff>114300</xdr:rowOff>
        </xdr:to>
        <xdr:sp macro="" textlink="">
          <xdr:nvSpPr>
            <xdr:cNvPr id="2659" name="Object 611" hidden="1">
              <a:extLst>
                <a:ext uri="{63B3BB69-23CF-44E3-9099-C40C66FF867C}">
                  <a14:compatExt spid="_x0000_s2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196611</xdr:row>
          <xdr:rowOff>76200</xdr:rowOff>
        </xdr:from>
        <xdr:to>
          <xdr:col>9733</xdr:col>
          <xdr:colOff>190500</xdr:colOff>
          <xdr:row>196614</xdr:row>
          <xdr:rowOff>114300</xdr:rowOff>
        </xdr:to>
        <xdr:sp macro="" textlink="">
          <xdr:nvSpPr>
            <xdr:cNvPr id="2660" name="Object 612" hidden="1">
              <a:extLst>
                <a:ext uri="{63B3BB69-23CF-44E3-9099-C40C66FF867C}">
                  <a14:compatExt spid="_x0000_s2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262147</xdr:row>
          <xdr:rowOff>76200</xdr:rowOff>
        </xdr:from>
        <xdr:to>
          <xdr:col>9733</xdr:col>
          <xdr:colOff>190500</xdr:colOff>
          <xdr:row>262150</xdr:row>
          <xdr:rowOff>114300</xdr:rowOff>
        </xdr:to>
        <xdr:sp macro="" textlink="">
          <xdr:nvSpPr>
            <xdr:cNvPr id="2661" name="Object 613" hidden="1">
              <a:extLst>
                <a:ext uri="{63B3BB69-23CF-44E3-9099-C40C66FF867C}">
                  <a14:compatExt spid="_x0000_s2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327683</xdr:row>
          <xdr:rowOff>76200</xdr:rowOff>
        </xdr:from>
        <xdr:to>
          <xdr:col>9733</xdr:col>
          <xdr:colOff>190500</xdr:colOff>
          <xdr:row>327686</xdr:row>
          <xdr:rowOff>114300</xdr:rowOff>
        </xdr:to>
        <xdr:sp macro="" textlink="">
          <xdr:nvSpPr>
            <xdr:cNvPr id="2662" name="Object 614" hidden="1">
              <a:extLst>
                <a:ext uri="{63B3BB69-23CF-44E3-9099-C40C66FF867C}">
                  <a14:compatExt spid="_x0000_s2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393219</xdr:row>
          <xdr:rowOff>76200</xdr:rowOff>
        </xdr:from>
        <xdr:to>
          <xdr:col>9733</xdr:col>
          <xdr:colOff>190500</xdr:colOff>
          <xdr:row>393222</xdr:row>
          <xdr:rowOff>114300</xdr:rowOff>
        </xdr:to>
        <xdr:sp macro="" textlink="">
          <xdr:nvSpPr>
            <xdr:cNvPr id="2663" name="Object 615" hidden="1">
              <a:extLst>
                <a:ext uri="{63B3BB69-23CF-44E3-9099-C40C66FF867C}">
                  <a14:compatExt spid="_x0000_s26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458755</xdr:row>
          <xdr:rowOff>76200</xdr:rowOff>
        </xdr:from>
        <xdr:to>
          <xdr:col>9733</xdr:col>
          <xdr:colOff>190500</xdr:colOff>
          <xdr:row>458758</xdr:row>
          <xdr:rowOff>114300</xdr:rowOff>
        </xdr:to>
        <xdr:sp macro="" textlink="">
          <xdr:nvSpPr>
            <xdr:cNvPr id="2664" name="Object 616" hidden="1">
              <a:extLst>
                <a:ext uri="{63B3BB69-23CF-44E3-9099-C40C66FF867C}">
                  <a14:compatExt spid="_x0000_s26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524291</xdr:row>
          <xdr:rowOff>76200</xdr:rowOff>
        </xdr:from>
        <xdr:to>
          <xdr:col>9733</xdr:col>
          <xdr:colOff>190500</xdr:colOff>
          <xdr:row>524294</xdr:row>
          <xdr:rowOff>114300</xdr:rowOff>
        </xdr:to>
        <xdr:sp macro="" textlink="">
          <xdr:nvSpPr>
            <xdr:cNvPr id="2665" name="Object 617" hidden="1">
              <a:extLst>
                <a:ext uri="{63B3BB69-23CF-44E3-9099-C40C66FF867C}">
                  <a14:compatExt spid="_x0000_s26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589827</xdr:row>
          <xdr:rowOff>76200</xdr:rowOff>
        </xdr:from>
        <xdr:to>
          <xdr:col>9733</xdr:col>
          <xdr:colOff>190500</xdr:colOff>
          <xdr:row>589830</xdr:row>
          <xdr:rowOff>114300</xdr:rowOff>
        </xdr:to>
        <xdr:sp macro="" textlink="">
          <xdr:nvSpPr>
            <xdr:cNvPr id="2666" name="Object 618" hidden="1">
              <a:extLst>
                <a:ext uri="{63B3BB69-23CF-44E3-9099-C40C66FF867C}">
                  <a14:compatExt spid="_x0000_s26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655363</xdr:row>
          <xdr:rowOff>76200</xdr:rowOff>
        </xdr:from>
        <xdr:to>
          <xdr:col>9733</xdr:col>
          <xdr:colOff>190500</xdr:colOff>
          <xdr:row>655366</xdr:row>
          <xdr:rowOff>114300</xdr:rowOff>
        </xdr:to>
        <xdr:sp macro="" textlink="">
          <xdr:nvSpPr>
            <xdr:cNvPr id="2667" name="Object 619" hidden="1">
              <a:extLst>
                <a:ext uri="{63B3BB69-23CF-44E3-9099-C40C66FF867C}">
                  <a14:compatExt spid="_x0000_s26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720899</xdr:row>
          <xdr:rowOff>76200</xdr:rowOff>
        </xdr:from>
        <xdr:to>
          <xdr:col>9733</xdr:col>
          <xdr:colOff>190500</xdr:colOff>
          <xdr:row>720902</xdr:row>
          <xdr:rowOff>114300</xdr:rowOff>
        </xdr:to>
        <xdr:sp macro="" textlink="">
          <xdr:nvSpPr>
            <xdr:cNvPr id="2668" name="Object 620" hidden="1">
              <a:extLst>
                <a:ext uri="{63B3BB69-23CF-44E3-9099-C40C66FF867C}">
                  <a14:compatExt spid="_x0000_s26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786435</xdr:row>
          <xdr:rowOff>76200</xdr:rowOff>
        </xdr:from>
        <xdr:to>
          <xdr:col>9733</xdr:col>
          <xdr:colOff>190500</xdr:colOff>
          <xdr:row>786438</xdr:row>
          <xdr:rowOff>114300</xdr:rowOff>
        </xdr:to>
        <xdr:sp macro="" textlink="">
          <xdr:nvSpPr>
            <xdr:cNvPr id="2669" name="Object 621" hidden="1">
              <a:extLst>
                <a:ext uri="{63B3BB69-23CF-44E3-9099-C40C66FF867C}">
                  <a14:compatExt spid="_x0000_s2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851971</xdr:row>
          <xdr:rowOff>76200</xdr:rowOff>
        </xdr:from>
        <xdr:to>
          <xdr:col>9733</xdr:col>
          <xdr:colOff>190500</xdr:colOff>
          <xdr:row>851974</xdr:row>
          <xdr:rowOff>114300</xdr:rowOff>
        </xdr:to>
        <xdr:sp macro="" textlink="">
          <xdr:nvSpPr>
            <xdr:cNvPr id="2670" name="Object 622" hidden="1">
              <a:extLst>
                <a:ext uri="{63B3BB69-23CF-44E3-9099-C40C66FF867C}">
                  <a14:compatExt spid="_x0000_s2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917507</xdr:row>
          <xdr:rowOff>76200</xdr:rowOff>
        </xdr:from>
        <xdr:to>
          <xdr:col>9733</xdr:col>
          <xdr:colOff>190500</xdr:colOff>
          <xdr:row>917510</xdr:row>
          <xdr:rowOff>114300</xdr:rowOff>
        </xdr:to>
        <xdr:sp macro="" textlink="">
          <xdr:nvSpPr>
            <xdr:cNvPr id="2671" name="Object 623" hidden="1">
              <a:extLst>
                <a:ext uri="{63B3BB69-23CF-44E3-9099-C40C66FF867C}">
                  <a14:compatExt spid="_x0000_s26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9728</xdr:col>
          <xdr:colOff>518160</xdr:colOff>
          <xdr:row>983043</xdr:row>
          <xdr:rowOff>76200</xdr:rowOff>
        </xdr:from>
        <xdr:to>
          <xdr:col>9733</xdr:col>
          <xdr:colOff>190500</xdr:colOff>
          <xdr:row>983046</xdr:row>
          <xdr:rowOff>114300</xdr:rowOff>
        </xdr:to>
        <xdr:sp macro="" textlink="">
          <xdr:nvSpPr>
            <xdr:cNvPr id="2672" name="Object 624" hidden="1">
              <a:extLst>
                <a:ext uri="{63B3BB69-23CF-44E3-9099-C40C66FF867C}">
                  <a14:compatExt spid="_x0000_s2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3</xdr:row>
          <xdr:rowOff>76200</xdr:rowOff>
        </xdr:from>
        <xdr:to>
          <xdr:col>9989</xdr:col>
          <xdr:colOff>190500</xdr:colOff>
          <xdr:row>6</xdr:row>
          <xdr:rowOff>114300</xdr:rowOff>
        </xdr:to>
        <xdr:sp macro="" textlink="">
          <xdr:nvSpPr>
            <xdr:cNvPr id="2673" name="Object 625" hidden="1">
              <a:extLst>
                <a:ext uri="{63B3BB69-23CF-44E3-9099-C40C66FF867C}">
                  <a14:compatExt spid="_x0000_s2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65539</xdr:row>
          <xdr:rowOff>76200</xdr:rowOff>
        </xdr:from>
        <xdr:to>
          <xdr:col>9989</xdr:col>
          <xdr:colOff>190500</xdr:colOff>
          <xdr:row>65542</xdr:row>
          <xdr:rowOff>114300</xdr:rowOff>
        </xdr:to>
        <xdr:sp macro="" textlink="">
          <xdr:nvSpPr>
            <xdr:cNvPr id="2674" name="Object 626" hidden="1">
              <a:extLst>
                <a:ext uri="{63B3BB69-23CF-44E3-9099-C40C66FF867C}">
                  <a14:compatExt spid="_x0000_s2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131075</xdr:row>
          <xdr:rowOff>76200</xdr:rowOff>
        </xdr:from>
        <xdr:to>
          <xdr:col>9989</xdr:col>
          <xdr:colOff>190500</xdr:colOff>
          <xdr:row>131078</xdr:row>
          <xdr:rowOff>114300</xdr:rowOff>
        </xdr:to>
        <xdr:sp macro="" textlink="">
          <xdr:nvSpPr>
            <xdr:cNvPr id="2675" name="Object 627" hidden="1">
              <a:extLst>
                <a:ext uri="{63B3BB69-23CF-44E3-9099-C40C66FF867C}">
                  <a14:compatExt spid="_x0000_s2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196611</xdr:row>
          <xdr:rowOff>76200</xdr:rowOff>
        </xdr:from>
        <xdr:to>
          <xdr:col>9989</xdr:col>
          <xdr:colOff>190500</xdr:colOff>
          <xdr:row>196614</xdr:row>
          <xdr:rowOff>114300</xdr:rowOff>
        </xdr:to>
        <xdr:sp macro="" textlink="">
          <xdr:nvSpPr>
            <xdr:cNvPr id="2676" name="Object 628" hidden="1">
              <a:extLst>
                <a:ext uri="{63B3BB69-23CF-44E3-9099-C40C66FF867C}">
                  <a14:compatExt spid="_x0000_s2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262147</xdr:row>
          <xdr:rowOff>76200</xdr:rowOff>
        </xdr:from>
        <xdr:to>
          <xdr:col>9989</xdr:col>
          <xdr:colOff>190500</xdr:colOff>
          <xdr:row>262150</xdr:row>
          <xdr:rowOff>114300</xdr:rowOff>
        </xdr:to>
        <xdr:sp macro="" textlink="">
          <xdr:nvSpPr>
            <xdr:cNvPr id="2677" name="Object 629" hidden="1">
              <a:extLst>
                <a:ext uri="{63B3BB69-23CF-44E3-9099-C40C66FF867C}">
                  <a14:compatExt spid="_x0000_s2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327683</xdr:row>
          <xdr:rowOff>76200</xdr:rowOff>
        </xdr:from>
        <xdr:to>
          <xdr:col>9989</xdr:col>
          <xdr:colOff>190500</xdr:colOff>
          <xdr:row>327686</xdr:row>
          <xdr:rowOff>114300</xdr:rowOff>
        </xdr:to>
        <xdr:sp macro="" textlink="">
          <xdr:nvSpPr>
            <xdr:cNvPr id="2678" name="Object 630" hidden="1">
              <a:extLst>
                <a:ext uri="{63B3BB69-23CF-44E3-9099-C40C66FF867C}">
                  <a14:compatExt spid="_x0000_s2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393219</xdr:row>
          <xdr:rowOff>76200</xdr:rowOff>
        </xdr:from>
        <xdr:to>
          <xdr:col>9989</xdr:col>
          <xdr:colOff>190500</xdr:colOff>
          <xdr:row>393222</xdr:row>
          <xdr:rowOff>114300</xdr:rowOff>
        </xdr:to>
        <xdr:sp macro="" textlink="">
          <xdr:nvSpPr>
            <xdr:cNvPr id="2679" name="Object 631" hidden="1">
              <a:extLst>
                <a:ext uri="{63B3BB69-23CF-44E3-9099-C40C66FF867C}">
                  <a14:compatExt spid="_x0000_s2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458755</xdr:row>
          <xdr:rowOff>76200</xdr:rowOff>
        </xdr:from>
        <xdr:to>
          <xdr:col>9989</xdr:col>
          <xdr:colOff>190500</xdr:colOff>
          <xdr:row>458758</xdr:row>
          <xdr:rowOff>114300</xdr:rowOff>
        </xdr:to>
        <xdr:sp macro="" textlink="">
          <xdr:nvSpPr>
            <xdr:cNvPr id="2680" name="Object 632" hidden="1">
              <a:extLst>
                <a:ext uri="{63B3BB69-23CF-44E3-9099-C40C66FF867C}">
                  <a14:compatExt spid="_x0000_s2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524291</xdr:row>
          <xdr:rowOff>76200</xdr:rowOff>
        </xdr:from>
        <xdr:to>
          <xdr:col>9989</xdr:col>
          <xdr:colOff>190500</xdr:colOff>
          <xdr:row>524294</xdr:row>
          <xdr:rowOff>114300</xdr:rowOff>
        </xdr:to>
        <xdr:sp macro="" textlink="">
          <xdr:nvSpPr>
            <xdr:cNvPr id="2681" name="Object 633" hidden="1">
              <a:extLst>
                <a:ext uri="{63B3BB69-23CF-44E3-9099-C40C66FF867C}">
                  <a14:compatExt spid="_x0000_s2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589827</xdr:row>
          <xdr:rowOff>76200</xdr:rowOff>
        </xdr:from>
        <xdr:to>
          <xdr:col>9989</xdr:col>
          <xdr:colOff>190500</xdr:colOff>
          <xdr:row>589830</xdr:row>
          <xdr:rowOff>114300</xdr:rowOff>
        </xdr:to>
        <xdr:sp macro="" textlink="">
          <xdr:nvSpPr>
            <xdr:cNvPr id="2682" name="Object 634" hidden="1">
              <a:extLst>
                <a:ext uri="{63B3BB69-23CF-44E3-9099-C40C66FF867C}">
                  <a14:compatExt spid="_x0000_s2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655363</xdr:row>
          <xdr:rowOff>76200</xdr:rowOff>
        </xdr:from>
        <xdr:to>
          <xdr:col>9989</xdr:col>
          <xdr:colOff>190500</xdr:colOff>
          <xdr:row>655366</xdr:row>
          <xdr:rowOff>114300</xdr:rowOff>
        </xdr:to>
        <xdr:sp macro="" textlink="">
          <xdr:nvSpPr>
            <xdr:cNvPr id="2683" name="Object 635" hidden="1">
              <a:extLst>
                <a:ext uri="{63B3BB69-23CF-44E3-9099-C40C66FF867C}">
                  <a14:compatExt spid="_x0000_s2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720899</xdr:row>
          <xdr:rowOff>76200</xdr:rowOff>
        </xdr:from>
        <xdr:to>
          <xdr:col>9989</xdr:col>
          <xdr:colOff>190500</xdr:colOff>
          <xdr:row>720902</xdr:row>
          <xdr:rowOff>114300</xdr:rowOff>
        </xdr:to>
        <xdr:sp macro="" textlink="">
          <xdr:nvSpPr>
            <xdr:cNvPr id="2684" name="Object 636" hidden="1">
              <a:extLst>
                <a:ext uri="{63B3BB69-23CF-44E3-9099-C40C66FF867C}">
                  <a14:compatExt spid="_x0000_s2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786435</xdr:row>
          <xdr:rowOff>76200</xdr:rowOff>
        </xdr:from>
        <xdr:to>
          <xdr:col>9989</xdr:col>
          <xdr:colOff>190500</xdr:colOff>
          <xdr:row>786438</xdr:row>
          <xdr:rowOff>114300</xdr:rowOff>
        </xdr:to>
        <xdr:sp macro="" textlink="">
          <xdr:nvSpPr>
            <xdr:cNvPr id="2685" name="Object 637" hidden="1">
              <a:extLst>
                <a:ext uri="{63B3BB69-23CF-44E3-9099-C40C66FF867C}">
                  <a14:compatExt spid="_x0000_s2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851971</xdr:row>
          <xdr:rowOff>76200</xdr:rowOff>
        </xdr:from>
        <xdr:to>
          <xdr:col>9989</xdr:col>
          <xdr:colOff>190500</xdr:colOff>
          <xdr:row>851974</xdr:row>
          <xdr:rowOff>114300</xdr:rowOff>
        </xdr:to>
        <xdr:sp macro="" textlink="">
          <xdr:nvSpPr>
            <xdr:cNvPr id="2686" name="Object 638" hidden="1">
              <a:extLst>
                <a:ext uri="{63B3BB69-23CF-44E3-9099-C40C66FF867C}">
                  <a14:compatExt spid="_x0000_s2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917507</xdr:row>
          <xdr:rowOff>76200</xdr:rowOff>
        </xdr:from>
        <xdr:to>
          <xdr:col>9989</xdr:col>
          <xdr:colOff>190500</xdr:colOff>
          <xdr:row>917510</xdr:row>
          <xdr:rowOff>114300</xdr:rowOff>
        </xdr:to>
        <xdr:sp macro="" textlink="">
          <xdr:nvSpPr>
            <xdr:cNvPr id="2687" name="Object 639" hidden="1">
              <a:extLst>
                <a:ext uri="{63B3BB69-23CF-44E3-9099-C40C66FF867C}">
                  <a14:compatExt spid="_x0000_s2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9984</xdr:col>
          <xdr:colOff>518160</xdr:colOff>
          <xdr:row>983043</xdr:row>
          <xdr:rowOff>76200</xdr:rowOff>
        </xdr:from>
        <xdr:to>
          <xdr:col>9989</xdr:col>
          <xdr:colOff>190500</xdr:colOff>
          <xdr:row>983046</xdr:row>
          <xdr:rowOff>114300</xdr:rowOff>
        </xdr:to>
        <xdr:sp macro="" textlink="">
          <xdr:nvSpPr>
            <xdr:cNvPr id="2688" name="Object 640" hidden="1">
              <a:extLst>
                <a:ext uri="{63B3BB69-23CF-44E3-9099-C40C66FF867C}">
                  <a14:compatExt spid="_x0000_s2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3</xdr:row>
          <xdr:rowOff>76200</xdr:rowOff>
        </xdr:from>
        <xdr:to>
          <xdr:col>10245</xdr:col>
          <xdr:colOff>190500</xdr:colOff>
          <xdr:row>6</xdr:row>
          <xdr:rowOff>114300</xdr:rowOff>
        </xdr:to>
        <xdr:sp macro="" textlink="">
          <xdr:nvSpPr>
            <xdr:cNvPr id="2689" name="Object 641" hidden="1">
              <a:extLst>
                <a:ext uri="{63B3BB69-23CF-44E3-9099-C40C66FF867C}">
                  <a14:compatExt spid="_x0000_s2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65539</xdr:row>
          <xdr:rowOff>76200</xdr:rowOff>
        </xdr:from>
        <xdr:to>
          <xdr:col>10245</xdr:col>
          <xdr:colOff>190500</xdr:colOff>
          <xdr:row>65542</xdr:row>
          <xdr:rowOff>114300</xdr:rowOff>
        </xdr:to>
        <xdr:sp macro="" textlink="">
          <xdr:nvSpPr>
            <xdr:cNvPr id="2690" name="Object 642" hidden="1">
              <a:extLst>
                <a:ext uri="{63B3BB69-23CF-44E3-9099-C40C66FF867C}">
                  <a14:compatExt spid="_x0000_s2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131075</xdr:row>
          <xdr:rowOff>76200</xdr:rowOff>
        </xdr:from>
        <xdr:to>
          <xdr:col>10245</xdr:col>
          <xdr:colOff>190500</xdr:colOff>
          <xdr:row>131078</xdr:row>
          <xdr:rowOff>114300</xdr:rowOff>
        </xdr:to>
        <xdr:sp macro="" textlink="">
          <xdr:nvSpPr>
            <xdr:cNvPr id="2691" name="Object 643" hidden="1">
              <a:extLst>
                <a:ext uri="{63B3BB69-23CF-44E3-9099-C40C66FF867C}">
                  <a14:compatExt spid="_x0000_s2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196611</xdr:row>
          <xdr:rowOff>76200</xdr:rowOff>
        </xdr:from>
        <xdr:to>
          <xdr:col>10245</xdr:col>
          <xdr:colOff>190500</xdr:colOff>
          <xdr:row>196614</xdr:row>
          <xdr:rowOff>114300</xdr:rowOff>
        </xdr:to>
        <xdr:sp macro="" textlink="">
          <xdr:nvSpPr>
            <xdr:cNvPr id="2692" name="Object 644" hidden="1">
              <a:extLst>
                <a:ext uri="{63B3BB69-23CF-44E3-9099-C40C66FF867C}">
                  <a14:compatExt spid="_x0000_s2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262147</xdr:row>
          <xdr:rowOff>76200</xdr:rowOff>
        </xdr:from>
        <xdr:to>
          <xdr:col>10245</xdr:col>
          <xdr:colOff>190500</xdr:colOff>
          <xdr:row>262150</xdr:row>
          <xdr:rowOff>114300</xdr:rowOff>
        </xdr:to>
        <xdr:sp macro="" textlink="">
          <xdr:nvSpPr>
            <xdr:cNvPr id="2693" name="Object 645" hidden="1">
              <a:extLst>
                <a:ext uri="{63B3BB69-23CF-44E3-9099-C40C66FF867C}">
                  <a14:compatExt spid="_x0000_s2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327683</xdr:row>
          <xdr:rowOff>76200</xdr:rowOff>
        </xdr:from>
        <xdr:to>
          <xdr:col>10245</xdr:col>
          <xdr:colOff>190500</xdr:colOff>
          <xdr:row>327686</xdr:row>
          <xdr:rowOff>114300</xdr:rowOff>
        </xdr:to>
        <xdr:sp macro="" textlink="">
          <xdr:nvSpPr>
            <xdr:cNvPr id="2694" name="Object 646" hidden="1">
              <a:extLst>
                <a:ext uri="{63B3BB69-23CF-44E3-9099-C40C66FF867C}">
                  <a14:compatExt spid="_x0000_s2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393219</xdr:row>
          <xdr:rowOff>76200</xdr:rowOff>
        </xdr:from>
        <xdr:to>
          <xdr:col>10245</xdr:col>
          <xdr:colOff>190500</xdr:colOff>
          <xdr:row>393222</xdr:row>
          <xdr:rowOff>114300</xdr:rowOff>
        </xdr:to>
        <xdr:sp macro="" textlink="">
          <xdr:nvSpPr>
            <xdr:cNvPr id="2695" name="Object 647" hidden="1">
              <a:extLst>
                <a:ext uri="{63B3BB69-23CF-44E3-9099-C40C66FF867C}">
                  <a14:compatExt spid="_x0000_s2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458755</xdr:row>
          <xdr:rowOff>76200</xdr:rowOff>
        </xdr:from>
        <xdr:to>
          <xdr:col>10245</xdr:col>
          <xdr:colOff>190500</xdr:colOff>
          <xdr:row>458758</xdr:row>
          <xdr:rowOff>114300</xdr:rowOff>
        </xdr:to>
        <xdr:sp macro="" textlink="">
          <xdr:nvSpPr>
            <xdr:cNvPr id="2696" name="Object 648" hidden="1">
              <a:extLst>
                <a:ext uri="{63B3BB69-23CF-44E3-9099-C40C66FF867C}">
                  <a14:compatExt spid="_x0000_s2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524291</xdr:row>
          <xdr:rowOff>76200</xdr:rowOff>
        </xdr:from>
        <xdr:to>
          <xdr:col>10245</xdr:col>
          <xdr:colOff>190500</xdr:colOff>
          <xdr:row>524294</xdr:row>
          <xdr:rowOff>114300</xdr:rowOff>
        </xdr:to>
        <xdr:sp macro="" textlink="">
          <xdr:nvSpPr>
            <xdr:cNvPr id="2697" name="Object 649" hidden="1">
              <a:extLst>
                <a:ext uri="{63B3BB69-23CF-44E3-9099-C40C66FF867C}">
                  <a14:compatExt spid="_x0000_s2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589827</xdr:row>
          <xdr:rowOff>76200</xdr:rowOff>
        </xdr:from>
        <xdr:to>
          <xdr:col>10245</xdr:col>
          <xdr:colOff>190500</xdr:colOff>
          <xdr:row>589830</xdr:row>
          <xdr:rowOff>114300</xdr:rowOff>
        </xdr:to>
        <xdr:sp macro="" textlink="">
          <xdr:nvSpPr>
            <xdr:cNvPr id="2698" name="Object 650" hidden="1">
              <a:extLst>
                <a:ext uri="{63B3BB69-23CF-44E3-9099-C40C66FF867C}">
                  <a14:compatExt spid="_x0000_s2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655363</xdr:row>
          <xdr:rowOff>76200</xdr:rowOff>
        </xdr:from>
        <xdr:to>
          <xdr:col>10245</xdr:col>
          <xdr:colOff>190500</xdr:colOff>
          <xdr:row>655366</xdr:row>
          <xdr:rowOff>114300</xdr:rowOff>
        </xdr:to>
        <xdr:sp macro="" textlink="">
          <xdr:nvSpPr>
            <xdr:cNvPr id="2699" name="Object 651" hidden="1">
              <a:extLst>
                <a:ext uri="{63B3BB69-23CF-44E3-9099-C40C66FF867C}">
                  <a14:compatExt spid="_x0000_s2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720899</xdr:row>
          <xdr:rowOff>76200</xdr:rowOff>
        </xdr:from>
        <xdr:to>
          <xdr:col>10245</xdr:col>
          <xdr:colOff>190500</xdr:colOff>
          <xdr:row>720902</xdr:row>
          <xdr:rowOff>114300</xdr:rowOff>
        </xdr:to>
        <xdr:sp macro="" textlink="">
          <xdr:nvSpPr>
            <xdr:cNvPr id="2700" name="Object 652" hidden="1">
              <a:extLst>
                <a:ext uri="{63B3BB69-23CF-44E3-9099-C40C66FF867C}">
                  <a14:compatExt spid="_x0000_s2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786435</xdr:row>
          <xdr:rowOff>76200</xdr:rowOff>
        </xdr:from>
        <xdr:to>
          <xdr:col>10245</xdr:col>
          <xdr:colOff>190500</xdr:colOff>
          <xdr:row>786438</xdr:row>
          <xdr:rowOff>114300</xdr:rowOff>
        </xdr:to>
        <xdr:sp macro="" textlink="">
          <xdr:nvSpPr>
            <xdr:cNvPr id="2701" name="Object 653" hidden="1">
              <a:extLst>
                <a:ext uri="{63B3BB69-23CF-44E3-9099-C40C66FF867C}">
                  <a14:compatExt spid="_x0000_s2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851971</xdr:row>
          <xdr:rowOff>76200</xdr:rowOff>
        </xdr:from>
        <xdr:to>
          <xdr:col>10245</xdr:col>
          <xdr:colOff>190500</xdr:colOff>
          <xdr:row>851974</xdr:row>
          <xdr:rowOff>114300</xdr:rowOff>
        </xdr:to>
        <xdr:sp macro="" textlink="">
          <xdr:nvSpPr>
            <xdr:cNvPr id="2702" name="Object 654" hidden="1">
              <a:extLst>
                <a:ext uri="{63B3BB69-23CF-44E3-9099-C40C66FF867C}">
                  <a14:compatExt spid="_x0000_s2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917507</xdr:row>
          <xdr:rowOff>76200</xdr:rowOff>
        </xdr:from>
        <xdr:to>
          <xdr:col>10245</xdr:col>
          <xdr:colOff>190500</xdr:colOff>
          <xdr:row>917510</xdr:row>
          <xdr:rowOff>114300</xdr:rowOff>
        </xdr:to>
        <xdr:sp macro="" textlink="">
          <xdr:nvSpPr>
            <xdr:cNvPr id="2703" name="Object 655" hidden="1">
              <a:extLst>
                <a:ext uri="{63B3BB69-23CF-44E3-9099-C40C66FF867C}">
                  <a14:compatExt spid="_x0000_s2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10240</xdr:col>
          <xdr:colOff>518160</xdr:colOff>
          <xdr:row>983043</xdr:row>
          <xdr:rowOff>76200</xdr:rowOff>
        </xdr:from>
        <xdr:to>
          <xdr:col>10245</xdr:col>
          <xdr:colOff>190500</xdr:colOff>
          <xdr:row>983046</xdr:row>
          <xdr:rowOff>114300</xdr:rowOff>
        </xdr:to>
        <xdr:sp macro="" textlink="">
          <xdr:nvSpPr>
            <xdr:cNvPr id="2704" name="Object 656" hidden="1">
              <a:extLst>
                <a:ext uri="{63B3BB69-23CF-44E3-9099-C40C66FF867C}">
                  <a14:compatExt spid="_x0000_s2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3</xdr:row>
          <xdr:rowOff>76200</xdr:rowOff>
        </xdr:from>
        <xdr:to>
          <xdr:col>10501</xdr:col>
          <xdr:colOff>190500</xdr:colOff>
          <xdr:row>6</xdr:row>
          <xdr:rowOff>114300</xdr:rowOff>
        </xdr:to>
        <xdr:sp macro="" textlink="">
          <xdr:nvSpPr>
            <xdr:cNvPr id="2705" name="Object 657" hidden="1">
              <a:extLst>
                <a:ext uri="{63B3BB69-23CF-44E3-9099-C40C66FF867C}">
                  <a14:compatExt spid="_x0000_s2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65539</xdr:row>
          <xdr:rowOff>76200</xdr:rowOff>
        </xdr:from>
        <xdr:to>
          <xdr:col>10501</xdr:col>
          <xdr:colOff>190500</xdr:colOff>
          <xdr:row>65542</xdr:row>
          <xdr:rowOff>114300</xdr:rowOff>
        </xdr:to>
        <xdr:sp macro="" textlink="">
          <xdr:nvSpPr>
            <xdr:cNvPr id="2706" name="Object 658" hidden="1">
              <a:extLst>
                <a:ext uri="{63B3BB69-23CF-44E3-9099-C40C66FF867C}">
                  <a14:compatExt spid="_x0000_s2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131075</xdr:row>
          <xdr:rowOff>76200</xdr:rowOff>
        </xdr:from>
        <xdr:to>
          <xdr:col>10501</xdr:col>
          <xdr:colOff>190500</xdr:colOff>
          <xdr:row>131078</xdr:row>
          <xdr:rowOff>114300</xdr:rowOff>
        </xdr:to>
        <xdr:sp macro="" textlink="">
          <xdr:nvSpPr>
            <xdr:cNvPr id="2707" name="Object 659" hidden="1">
              <a:extLst>
                <a:ext uri="{63B3BB69-23CF-44E3-9099-C40C66FF867C}">
                  <a14:compatExt spid="_x0000_s2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196611</xdr:row>
          <xdr:rowOff>76200</xdr:rowOff>
        </xdr:from>
        <xdr:to>
          <xdr:col>10501</xdr:col>
          <xdr:colOff>190500</xdr:colOff>
          <xdr:row>196614</xdr:row>
          <xdr:rowOff>114300</xdr:rowOff>
        </xdr:to>
        <xdr:sp macro="" textlink="">
          <xdr:nvSpPr>
            <xdr:cNvPr id="2708" name="Object 660" hidden="1">
              <a:extLst>
                <a:ext uri="{63B3BB69-23CF-44E3-9099-C40C66FF867C}">
                  <a14:compatExt spid="_x0000_s2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262147</xdr:row>
          <xdr:rowOff>76200</xdr:rowOff>
        </xdr:from>
        <xdr:to>
          <xdr:col>10501</xdr:col>
          <xdr:colOff>190500</xdr:colOff>
          <xdr:row>262150</xdr:row>
          <xdr:rowOff>114300</xdr:rowOff>
        </xdr:to>
        <xdr:sp macro="" textlink="">
          <xdr:nvSpPr>
            <xdr:cNvPr id="2709" name="Object 661" hidden="1">
              <a:extLst>
                <a:ext uri="{63B3BB69-23CF-44E3-9099-C40C66FF867C}">
                  <a14:compatExt spid="_x0000_s2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327683</xdr:row>
          <xdr:rowOff>76200</xdr:rowOff>
        </xdr:from>
        <xdr:to>
          <xdr:col>10501</xdr:col>
          <xdr:colOff>190500</xdr:colOff>
          <xdr:row>327686</xdr:row>
          <xdr:rowOff>114300</xdr:rowOff>
        </xdr:to>
        <xdr:sp macro="" textlink="">
          <xdr:nvSpPr>
            <xdr:cNvPr id="2710" name="Object 662" hidden="1">
              <a:extLst>
                <a:ext uri="{63B3BB69-23CF-44E3-9099-C40C66FF867C}">
                  <a14:compatExt spid="_x0000_s2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393219</xdr:row>
          <xdr:rowOff>76200</xdr:rowOff>
        </xdr:from>
        <xdr:to>
          <xdr:col>10501</xdr:col>
          <xdr:colOff>190500</xdr:colOff>
          <xdr:row>393222</xdr:row>
          <xdr:rowOff>114300</xdr:rowOff>
        </xdr:to>
        <xdr:sp macro="" textlink="">
          <xdr:nvSpPr>
            <xdr:cNvPr id="2711" name="Object 663" hidden="1">
              <a:extLst>
                <a:ext uri="{63B3BB69-23CF-44E3-9099-C40C66FF867C}">
                  <a14:compatExt spid="_x0000_s2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458755</xdr:row>
          <xdr:rowOff>76200</xdr:rowOff>
        </xdr:from>
        <xdr:to>
          <xdr:col>10501</xdr:col>
          <xdr:colOff>190500</xdr:colOff>
          <xdr:row>458758</xdr:row>
          <xdr:rowOff>114300</xdr:rowOff>
        </xdr:to>
        <xdr:sp macro="" textlink="">
          <xdr:nvSpPr>
            <xdr:cNvPr id="2712" name="Object 664" hidden="1">
              <a:extLst>
                <a:ext uri="{63B3BB69-23CF-44E3-9099-C40C66FF867C}">
                  <a14:compatExt spid="_x0000_s2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524291</xdr:row>
          <xdr:rowOff>76200</xdr:rowOff>
        </xdr:from>
        <xdr:to>
          <xdr:col>10501</xdr:col>
          <xdr:colOff>190500</xdr:colOff>
          <xdr:row>524294</xdr:row>
          <xdr:rowOff>114300</xdr:rowOff>
        </xdr:to>
        <xdr:sp macro="" textlink="">
          <xdr:nvSpPr>
            <xdr:cNvPr id="2713" name="Object 665" hidden="1">
              <a:extLst>
                <a:ext uri="{63B3BB69-23CF-44E3-9099-C40C66FF867C}">
                  <a14:compatExt spid="_x0000_s2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589827</xdr:row>
          <xdr:rowOff>76200</xdr:rowOff>
        </xdr:from>
        <xdr:to>
          <xdr:col>10501</xdr:col>
          <xdr:colOff>190500</xdr:colOff>
          <xdr:row>589830</xdr:row>
          <xdr:rowOff>114300</xdr:rowOff>
        </xdr:to>
        <xdr:sp macro="" textlink="">
          <xdr:nvSpPr>
            <xdr:cNvPr id="2714" name="Object 666" hidden="1">
              <a:extLst>
                <a:ext uri="{63B3BB69-23CF-44E3-9099-C40C66FF867C}">
                  <a14:compatExt spid="_x0000_s2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655363</xdr:row>
          <xdr:rowOff>76200</xdr:rowOff>
        </xdr:from>
        <xdr:to>
          <xdr:col>10501</xdr:col>
          <xdr:colOff>190500</xdr:colOff>
          <xdr:row>655366</xdr:row>
          <xdr:rowOff>114300</xdr:rowOff>
        </xdr:to>
        <xdr:sp macro="" textlink="">
          <xdr:nvSpPr>
            <xdr:cNvPr id="2715" name="Object 667" hidden="1">
              <a:extLst>
                <a:ext uri="{63B3BB69-23CF-44E3-9099-C40C66FF867C}">
                  <a14:compatExt spid="_x0000_s2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720899</xdr:row>
          <xdr:rowOff>76200</xdr:rowOff>
        </xdr:from>
        <xdr:to>
          <xdr:col>10501</xdr:col>
          <xdr:colOff>190500</xdr:colOff>
          <xdr:row>720902</xdr:row>
          <xdr:rowOff>114300</xdr:rowOff>
        </xdr:to>
        <xdr:sp macro="" textlink="">
          <xdr:nvSpPr>
            <xdr:cNvPr id="2716" name="Object 668" hidden="1">
              <a:extLst>
                <a:ext uri="{63B3BB69-23CF-44E3-9099-C40C66FF867C}">
                  <a14:compatExt spid="_x0000_s2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786435</xdr:row>
          <xdr:rowOff>76200</xdr:rowOff>
        </xdr:from>
        <xdr:to>
          <xdr:col>10501</xdr:col>
          <xdr:colOff>190500</xdr:colOff>
          <xdr:row>786438</xdr:row>
          <xdr:rowOff>114300</xdr:rowOff>
        </xdr:to>
        <xdr:sp macro="" textlink="">
          <xdr:nvSpPr>
            <xdr:cNvPr id="2717" name="Object 669" hidden="1">
              <a:extLst>
                <a:ext uri="{63B3BB69-23CF-44E3-9099-C40C66FF867C}">
                  <a14:compatExt spid="_x0000_s2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851971</xdr:row>
          <xdr:rowOff>76200</xdr:rowOff>
        </xdr:from>
        <xdr:to>
          <xdr:col>10501</xdr:col>
          <xdr:colOff>190500</xdr:colOff>
          <xdr:row>851974</xdr:row>
          <xdr:rowOff>114300</xdr:rowOff>
        </xdr:to>
        <xdr:sp macro="" textlink="">
          <xdr:nvSpPr>
            <xdr:cNvPr id="2718" name="Object 670" hidden="1">
              <a:extLst>
                <a:ext uri="{63B3BB69-23CF-44E3-9099-C40C66FF867C}">
                  <a14:compatExt spid="_x0000_s2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917507</xdr:row>
          <xdr:rowOff>76200</xdr:rowOff>
        </xdr:from>
        <xdr:to>
          <xdr:col>10501</xdr:col>
          <xdr:colOff>190500</xdr:colOff>
          <xdr:row>917510</xdr:row>
          <xdr:rowOff>114300</xdr:rowOff>
        </xdr:to>
        <xdr:sp macro="" textlink="">
          <xdr:nvSpPr>
            <xdr:cNvPr id="2719" name="Object 671" hidden="1">
              <a:extLst>
                <a:ext uri="{63B3BB69-23CF-44E3-9099-C40C66FF867C}">
                  <a14:compatExt spid="_x0000_s2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10496</xdr:col>
          <xdr:colOff>518160</xdr:colOff>
          <xdr:row>983043</xdr:row>
          <xdr:rowOff>76200</xdr:rowOff>
        </xdr:from>
        <xdr:to>
          <xdr:col>10501</xdr:col>
          <xdr:colOff>190500</xdr:colOff>
          <xdr:row>983046</xdr:row>
          <xdr:rowOff>114300</xdr:rowOff>
        </xdr:to>
        <xdr:sp macro="" textlink="">
          <xdr:nvSpPr>
            <xdr:cNvPr id="2720" name="Object 672" hidden="1">
              <a:extLst>
                <a:ext uri="{63B3BB69-23CF-44E3-9099-C40C66FF867C}">
                  <a14:compatExt spid="_x0000_s2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3</xdr:row>
          <xdr:rowOff>76200</xdr:rowOff>
        </xdr:from>
        <xdr:to>
          <xdr:col>10757</xdr:col>
          <xdr:colOff>190500</xdr:colOff>
          <xdr:row>6</xdr:row>
          <xdr:rowOff>114300</xdr:rowOff>
        </xdr:to>
        <xdr:sp macro="" textlink="">
          <xdr:nvSpPr>
            <xdr:cNvPr id="2721" name="Object 673" hidden="1">
              <a:extLst>
                <a:ext uri="{63B3BB69-23CF-44E3-9099-C40C66FF867C}">
                  <a14:compatExt spid="_x0000_s2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65539</xdr:row>
          <xdr:rowOff>76200</xdr:rowOff>
        </xdr:from>
        <xdr:to>
          <xdr:col>10757</xdr:col>
          <xdr:colOff>190500</xdr:colOff>
          <xdr:row>65542</xdr:row>
          <xdr:rowOff>114300</xdr:rowOff>
        </xdr:to>
        <xdr:sp macro="" textlink="">
          <xdr:nvSpPr>
            <xdr:cNvPr id="2722" name="Object 674" hidden="1">
              <a:extLst>
                <a:ext uri="{63B3BB69-23CF-44E3-9099-C40C66FF867C}">
                  <a14:compatExt spid="_x0000_s2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131075</xdr:row>
          <xdr:rowOff>76200</xdr:rowOff>
        </xdr:from>
        <xdr:to>
          <xdr:col>10757</xdr:col>
          <xdr:colOff>190500</xdr:colOff>
          <xdr:row>131078</xdr:row>
          <xdr:rowOff>114300</xdr:rowOff>
        </xdr:to>
        <xdr:sp macro="" textlink="">
          <xdr:nvSpPr>
            <xdr:cNvPr id="2723" name="Object 675" hidden="1">
              <a:extLst>
                <a:ext uri="{63B3BB69-23CF-44E3-9099-C40C66FF867C}">
                  <a14:compatExt spid="_x0000_s2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196611</xdr:row>
          <xdr:rowOff>76200</xdr:rowOff>
        </xdr:from>
        <xdr:to>
          <xdr:col>10757</xdr:col>
          <xdr:colOff>190500</xdr:colOff>
          <xdr:row>196614</xdr:row>
          <xdr:rowOff>114300</xdr:rowOff>
        </xdr:to>
        <xdr:sp macro="" textlink="">
          <xdr:nvSpPr>
            <xdr:cNvPr id="2724" name="Object 676" hidden="1">
              <a:extLst>
                <a:ext uri="{63B3BB69-23CF-44E3-9099-C40C66FF867C}">
                  <a14:compatExt spid="_x0000_s2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262147</xdr:row>
          <xdr:rowOff>76200</xdr:rowOff>
        </xdr:from>
        <xdr:to>
          <xdr:col>10757</xdr:col>
          <xdr:colOff>190500</xdr:colOff>
          <xdr:row>262150</xdr:row>
          <xdr:rowOff>114300</xdr:rowOff>
        </xdr:to>
        <xdr:sp macro="" textlink="">
          <xdr:nvSpPr>
            <xdr:cNvPr id="2725" name="Object 677" hidden="1">
              <a:extLst>
                <a:ext uri="{63B3BB69-23CF-44E3-9099-C40C66FF867C}">
                  <a14:compatExt spid="_x0000_s2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327683</xdr:row>
          <xdr:rowOff>76200</xdr:rowOff>
        </xdr:from>
        <xdr:to>
          <xdr:col>10757</xdr:col>
          <xdr:colOff>190500</xdr:colOff>
          <xdr:row>327686</xdr:row>
          <xdr:rowOff>114300</xdr:rowOff>
        </xdr:to>
        <xdr:sp macro="" textlink="">
          <xdr:nvSpPr>
            <xdr:cNvPr id="2726" name="Object 678" hidden="1">
              <a:extLst>
                <a:ext uri="{63B3BB69-23CF-44E3-9099-C40C66FF867C}">
                  <a14:compatExt spid="_x0000_s2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393219</xdr:row>
          <xdr:rowOff>76200</xdr:rowOff>
        </xdr:from>
        <xdr:to>
          <xdr:col>10757</xdr:col>
          <xdr:colOff>190500</xdr:colOff>
          <xdr:row>393222</xdr:row>
          <xdr:rowOff>114300</xdr:rowOff>
        </xdr:to>
        <xdr:sp macro="" textlink="">
          <xdr:nvSpPr>
            <xdr:cNvPr id="2727" name="Object 679" hidden="1">
              <a:extLst>
                <a:ext uri="{63B3BB69-23CF-44E3-9099-C40C66FF867C}">
                  <a14:compatExt spid="_x0000_s2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458755</xdr:row>
          <xdr:rowOff>76200</xdr:rowOff>
        </xdr:from>
        <xdr:to>
          <xdr:col>10757</xdr:col>
          <xdr:colOff>190500</xdr:colOff>
          <xdr:row>458758</xdr:row>
          <xdr:rowOff>114300</xdr:rowOff>
        </xdr:to>
        <xdr:sp macro="" textlink="">
          <xdr:nvSpPr>
            <xdr:cNvPr id="2728" name="Object 680" hidden="1">
              <a:extLst>
                <a:ext uri="{63B3BB69-23CF-44E3-9099-C40C66FF867C}">
                  <a14:compatExt spid="_x0000_s2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524291</xdr:row>
          <xdr:rowOff>76200</xdr:rowOff>
        </xdr:from>
        <xdr:to>
          <xdr:col>10757</xdr:col>
          <xdr:colOff>190500</xdr:colOff>
          <xdr:row>524294</xdr:row>
          <xdr:rowOff>114300</xdr:rowOff>
        </xdr:to>
        <xdr:sp macro="" textlink="">
          <xdr:nvSpPr>
            <xdr:cNvPr id="2729" name="Object 681" hidden="1">
              <a:extLst>
                <a:ext uri="{63B3BB69-23CF-44E3-9099-C40C66FF867C}">
                  <a14:compatExt spid="_x0000_s2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589827</xdr:row>
          <xdr:rowOff>76200</xdr:rowOff>
        </xdr:from>
        <xdr:to>
          <xdr:col>10757</xdr:col>
          <xdr:colOff>190500</xdr:colOff>
          <xdr:row>589830</xdr:row>
          <xdr:rowOff>114300</xdr:rowOff>
        </xdr:to>
        <xdr:sp macro="" textlink="">
          <xdr:nvSpPr>
            <xdr:cNvPr id="2730" name="Object 682" hidden="1">
              <a:extLst>
                <a:ext uri="{63B3BB69-23CF-44E3-9099-C40C66FF867C}">
                  <a14:compatExt spid="_x0000_s2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655363</xdr:row>
          <xdr:rowOff>76200</xdr:rowOff>
        </xdr:from>
        <xdr:to>
          <xdr:col>10757</xdr:col>
          <xdr:colOff>190500</xdr:colOff>
          <xdr:row>655366</xdr:row>
          <xdr:rowOff>114300</xdr:rowOff>
        </xdr:to>
        <xdr:sp macro="" textlink="">
          <xdr:nvSpPr>
            <xdr:cNvPr id="2731" name="Object 683" hidden="1">
              <a:extLst>
                <a:ext uri="{63B3BB69-23CF-44E3-9099-C40C66FF867C}">
                  <a14:compatExt spid="_x0000_s2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720899</xdr:row>
          <xdr:rowOff>76200</xdr:rowOff>
        </xdr:from>
        <xdr:to>
          <xdr:col>10757</xdr:col>
          <xdr:colOff>190500</xdr:colOff>
          <xdr:row>720902</xdr:row>
          <xdr:rowOff>114300</xdr:rowOff>
        </xdr:to>
        <xdr:sp macro="" textlink="">
          <xdr:nvSpPr>
            <xdr:cNvPr id="2732" name="Object 684" hidden="1">
              <a:extLst>
                <a:ext uri="{63B3BB69-23CF-44E3-9099-C40C66FF867C}">
                  <a14:compatExt spid="_x0000_s2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786435</xdr:row>
          <xdr:rowOff>76200</xdr:rowOff>
        </xdr:from>
        <xdr:to>
          <xdr:col>10757</xdr:col>
          <xdr:colOff>190500</xdr:colOff>
          <xdr:row>786438</xdr:row>
          <xdr:rowOff>114300</xdr:rowOff>
        </xdr:to>
        <xdr:sp macro="" textlink="">
          <xdr:nvSpPr>
            <xdr:cNvPr id="2733" name="Object 685" hidden="1">
              <a:extLst>
                <a:ext uri="{63B3BB69-23CF-44E3-9099-C40C66FF867C}">
                  <a14:compatExt spid="_x0000_s2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851971</xdr:row>
          <xdr:rowOff>76200</xdr:rowOff>
        </xdr:from>
        <xdr:to>
          <xdr:col>10757</xdr:col>
          <xdr:colOff>190500</xdr:colOff>
          <xdr:row>851974</xdr:row>
          <xdr:rowOff>114300</xdr:rowOff>
        </xdr:to>
        <xdr:sp macro="" textlink="">
          <xdr:nvSpPr>
            <xdr:cNvPr id="2734" name="Object 686" hidden="1">
              <a:extLst>
                <a:ext uri="{63B3BB69-23CF-44E3-9099-C40C66FF867C}">
                  <a14:compatExt spid="_x0000_s2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917507</xdr:row>
          <xdr:rowOff>76200</xdr:rowOff>
        </xdr:from>
        <xdr:to>
          <xdr:col>10757</xdr:col>
          <xdr:colOff>190500</xdr:colOff>
          <xdr:row>917510</xdr:row>
          <xdr:rowOff>114300</xdr:rowOff>
        </xdr:to>
        <xdr:sp macro="" textlink="">
          <xdr:nvSpPr>
            <xdr:cNvPr id="2735" name="Object 687" hidden="1">
              <a:extLst>
                <a:ext uri="{63B3BB69-23CF-44E3-9099-C40C66FF867C}">
                  <a14:compatExt spid="_x0000_s2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10752</xdr:col>
          <xdr:colOff>518160</xdr:colOff>
          <xdr:row>983043</xdr:row>
          <xdr:rowOff>76200</xdr:rowOff>
        </xdr:from>
        <xdr:to>
          <xdr:col>10757</xdr:col>
          <xdr:colOff>190500</xdr:colOff>
          <xdr:row>983046</xdr:row>
          <xdr:rowOff>114300</xdr:rowOff>
        </xdr:to>
        <xdr:sp macro="" textlink="">
          <xdr:nvSpPr>
            <xdr:cNvPr id="2736" name="Object 688" hidden="1">
              <a:extLst>
                <a:ext uri="{63B3BB69-23CF-44E3-9099-C40C66FF867C}">
                  <a14:compatExt spid="_x0000_s2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3</xdr:row>
          <xdr:rowOff>76200</xdr:rowOff>
        </xdr:from>
        <xdr:to>
          <xdr:col>11013</xdr:col>
          <xdr:colOff>190500</xdr:colOff>
          <xdr:row>6</xdr:row>
          <xdr:rowOff>114300</xdr:rowOff>
        </xdr:to>
        <xdr:sp macro="" textlink="">
          <xdr:nvSpPr>
            <xdr:cNvPr id="2737" name="Object 689" hidden="1">
              <a:extLst>
                <a:ext uri="{63B3BB69-23CF-44E3-9099-C40C66FF867C}">
                  <a14:compatExt spid="_x0000_s2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65539</xdr:row>
          <xdr:rowOff>76200</xdr:rowOff>
        </xdr:from>
        <xdr:to>
          <xdr:col>11013</xdr:col>
          <xdr:colOff>190500</xdr:colOff>
          <xdr:row>65542</xdr:row>
          <xdr:rowOff>114300</xdr:rowOff>
        </xdr:to>
        <xdr:sp macro="" textlink="">
          <xdr:nvSpPr>
            <xdr:cNvPr id="2738" name="Object 690" hidden="1">
              <a:extLst>
                <a:ext uri="{63B3BB69-23CF-44E3-9099-C40C66FF867C}">
                  <a14:compatExt spid="_x0000_s2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131075</xdr:row>
          <xdr:rowOff>76200</xdr:rowOff>
        </xdr:from>
        <xdr:to>
          <xdr:col>11013</xdr:col>
          <xdr:colOff>190500</xdr:colOff>
          <xdr:row>131078</xdr:row>
          <xdr:rowOff>114300</xdr:rowOff>
        </xdr:to>
        <xdr:sp macro="" textlink="">
          <xdr:nvSpPr>
            <xdr:cNvPr id="2739" name="Object 691" hidden="1">
              <a:extLst>
                <a:ext uri="{63B3BB69-23CF-44E3-9099-C40C66FF867C}">
                  <a14:compatExt spid="_x0000_s2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196611</xdr:row>
          <xdr:rowOff>76200</xdr:rowOff>
        </xdr:from>
        <xdr:to>
          <xdr:col>11013</xdr:col>
          <xdr:colOff>190500</xdr:colOff>
          <xdr:row>196614</xdr:row>
          <xdr:rowOff>114300</xdr:rowOff>
        </xdr:to>
        <xdr:sp macro="" textlink="">
          <xdr:nvSpPr>
            <xdr:cNvPr id="2740" name="Object 692" hidden="1">
              <a:extLst>
                <a:ext uri="{63B3BB69-23CF-44E3-9099-C40C66FF867C}">
                  <a14:compatExt spid="_x0000_s2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262147</xdr:row>
          <xdr:rowOff>76200</xdr:rowOff>
        </xdr:from>
        <xdr:to>
          <xdr:col>11013</xdr:col>
          <xdr:colOff>190500</xdr:colOff>
          <xdr:row>262150</xdr:row>
          <xdr:rowOff>114300</xdr:rowOff>
        </xdr:to>
        <xdr:sp macro="" textlink="">
          <xdr:nvSpPr>
            <xdr:cNvPr id="2741" name="Object 693" hidden="1">
              <a:extLst>
                <a:ext uri="{63B3BB69-23CF-44E3-9099-C40C66FF867C}">
                  <a14:compatExt spid="_x0000_s2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327683</xdr:row>
          <xdr:rowOff>76200</xdr:rowOff>
        </xdr:from>
        <xdr:to>
          <xdr:col>11013</xdr:col>
          <xdr:colOff>190500</xdr:colOff>
          <xdr:row>327686</xdr:row>
          <xdr:rowOff>114300</xdr:rowOff>
        </xdr:to>
        <xdr:sp macro="" textlink="">
          <xdr:nvSpPr>
            <xdr:cNvPr id="2742" name="Object 694" hidden="1">
              <a:extLst>
                <a:ext uri="{63B3BB69-23CF-44E3-9099-C40C66FF867C}">
                  <a14:compatExt spid="_x0000_s2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393219</xdr:row>
          <xdr:rowOff>76200</xdr:rowOff>
        </xdr:from>
        <xdr:to>
          <xdr:col>11013</xdr:col>
          <xdr:colOff>190500</xdr:colOff>
          <xdr:row>393222</xdr:row>
          <xdr:rowOff>114300</xdr:rowOff>
        </xdr:to>
        <xdr:sp macro="" textlink="">
          <xdr:nvSpPr>
            <xdr:cNvPr id="2743" name="Object 695" hidden="1">
              <a:extLst>
                <a:ext uri="{63B3BB69-23CF-44E3-9099-C40C66FF867C}">
                  <a14:compatExt spid="_x0000_s2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458755</xdr:row>
          <xdr:rowOff>76200</xdr:rowOff>
        </xdr:from>
        <xdr:to>
          <xdr:col>11013</xdr:col>
          <xdr:colOff>190500</xdr:colOff>
          <xdr:row>458758</xdr:row>
          <xdr:rowOff>114300</xdr:rowOff>
        </xdr:to>
        <xdr:sp macro="" textlink="">
          <xdr:nvSpPr>
            <xdr:cNvPr id="2744" name="Object 696" hidden="1">
              <a:extLst>
                <a:ext uri="{63B3BB69-23CF-44E3-9099-C40C66FF867C}">
                  <a14:compatExt spid="_x0000_s2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524291</xdr:row>
          <xdr:rowOff>76200</xdr:rowOff>
        </xdr:from>
        <xdr:to>
          <xdr:col>11013</xdr:col>
          <xdr:colOff>190500</xdr:colOff>
          <xdr:row>524294</xdr:row>
          <xdr:rowOff>114300</xdr:rowOff>
        </xdr:to>
        <xdr:sp macro="" textlink="">
          <xdr:nvSpPr>
            <xdr:cNvPr id="2745" name="Object 697" hidden="1">
              <a:extLst>
                <a:ext uri="{63B3BB69-23CF-44E3-9099-C40C66FF867C}">
                  <a14:compatExt spid="_x0000_s2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589827</xdr:row>
          <xdr:rowOff>76200</xdr:rowOff>
        </xdr:from>
        <xdr:to>
          <xdr:col>11013</xdr:col>
          <xdr:colOff>190500</xdr:colOff>
          <xdr:row>589830</xdr:row>
          <xdr:rowOff>114300</xdr:rowOff>
        </xdr:to>
        <xdr:sp macro="" textlink="">
          <xdr:nvSpPr>
            <xdr:cNvPr id="2746" name="Object 698" hidden="1">
              <a:extLst>
                <a:ext uri="{63B3BB69-23CF-44E3-9099-C40C66FF867C}">
                  <a14:compatExt spid="_x0000_s2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655363</xdr:row>
          <xdr:rowOff>76200</xdr:rowOff>
        </xdr:from>
        <xdr:to>
          <xdr:col>11013</xdr:col>
          <xdr:colOff>190500</xdr:colOff>
          <xdr:row>655366</xdr:row>
          <xdr:rowOff>114300</xdr:rowOff>
        </xdr:to>
        <xdr:sp macro="" textlink="">
          <xdr:nvSpPr>
            <xdr:cNvPr id="2747" name="Object 699" hidden="1">
              <a:extLst>
                <a:ext uri="{63B3BB69-23CF-44E3-9099-C40C66FF867C}">
                  <a14:compatExt spid="_x0000_s2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720899</xdr:row>
          <xdr:rowOff>76200</xdr:rowOff>
        </xdr:from>
        <xdr:to>
          <xdr:col>11013</xdr:col>
          <xdr:colOff>190500</xdr:colOff>
          <xdr:row>720902</xdr:row>
          <xdr:rowOff>114300</xdr:rowOff>
        </xdr:to>
        <xdr:sp macro="" textlink="">
          <xdr:nvSpPr>
            <xdr:cNvPr id="2748" name="Object 700" hidden="1">
              <a:extLst>
                <a:ext uri="{63B3BB69-23CF-44E3-9099-C40C66FF867C}">
                  <a14:compatExt spid="_x0000_s2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786435</xdr:row>
          <xdr:rowOff>76200</xdr:rowOff>
        </xdr:from>
        <xdr:to>
          <xdr:col>11013</xdr:col>
          <xdr:colOff>190500</xdr:colOff>
          <xdr:row>786438</xdr:row>
          <xdr:rowOff>114300</xdr:rowOff>
        </xdr:to>
        <xdr:sp macro="" textlink="">
          <xdr:nvSpPr>
            <xdr:cNvPr id="2749" name="Object 701" hidden="1">
              <a:extLst>
                <a:ext uri="{63B3BB69-23CF-44E3-9099-C40C66FF867C}">
                  <a14:compatExt spid="_x0000_s2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851971</xdr:row>
          <xdr:rowOff>76200</xdr:rowOff>
        </xdr:from>
        <xdr:to>
          <xdr:col>11013</xdr:col>
          <xdr:colOff>190500</xdr:colOff>
          <xdr:row>851974</xdr:row>
          <xdr:rowOff>114300</xdr:rowOff>
        </xdr:to>
        <xdr:sp macro="" textlink="">
          <xdr:nvSpPr>
            <xdr:cNvPr id="2750" name="Object 702" hidden="1">
              <a:extLst>
                <a:ext uri="{63B3BB69-23CF-44E3-9099-C40C66FF867C}">
                  <a14:compatExt spid="_x0000_s2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917507</xdr:row>
          <xdr:rowOff>76200</xdr:rowOff>
        </xdr:from>
        <xdr:to>
          <xdr:col>11013</xdr:col>
          <xdr:colOff>190500</xdr:colOff>
          <xdr:row>917510</xdr:row>
          <xdr:rowOff>114300</xdr:rowOff>
        </xdr:to>
        <xdr:sp macro="" textlink="">
          <xdr:nvSpPr>
            <xdr:cNvPr id="2751" name="Object 703" hidden="1">
              <a:extLst>
                <a:ext uri="{63B3BB69-23CF-44E3-9099-C40C66FF867C}">
                  <a14:compatExt spid="_x0000_s2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11008</xdr:col>
          <xdr:colOff>518160</xdr:colOff>
          <xdr:row>983043</xdr:row>
          <xdr:rowOff>76200</xdr:rowOff>
        </xdr:from>
        <xdr:to>
          <xdr:col>11013</xdr:col>
          <xdr:colOff>190500</xdr:colOff>
          <xdr:row>983046</xdr:row>
          <xdr:rowOff>114300</xdr:rowOff>
        </xdr:to>
        <xdr:sp macro="" textlink="">
          <xdr:nvSpPr>
            <xdr:cNvPr id="2752" name="Object 704" hidden="1">
              <a:extLst>
                <a:ext uri="{63B3BB69-23CF-44E3-9099-C40C66FF867C}">
                  <a14:compatExt spid="_x0000_s2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3</xdr:row>
          <xdr:rowOff>76200</xdr:rowOff>
        </xdr:from>
        <xdr:to>
          <xdr:col>11269</xdr:col>
          <xdr:colOff>190500</xdr:colOff>
          <xdr:row>6</xdr:row>
          <xdr:rowOff>114300</xdr:rowOff>
        </xdr:to>
        <xdr:sp macro="" textlink="">
          <xdr:nvSpPr>
            <xdr:cNvPr id="2753" name="Object 705" hidden="1">
              <a:extLst>
                <a:ext uri="{63B3BB69-23CF-44E3-9099-C40C66FF867C}">
                  <a14:compatExt spid="_x0000_s2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65539</xdr:row>
          <xdr:rowOff>76200</xdr:rowOff>
        </xdr:from>
        <xdr:to>
          <xdr:col>11269</xdr:col>
          <xdr:colOff>190500</xdr:colOff>
          <xdr:row>65542</xdr:row>
          <xdr:rowOff>114300</xdr:rowOff>
        </xdr:to>
        <xdr:sp macro="" textlink="">
          <xdr:nvSpPr>
            <xdr:cNvPr id="2754" name="Object 706" hidden="1">
              <a:extLst>
                <a:ext uri="{63B3BB69-23CF-44E3-9099-C40C66FF867C}">
                  <a14:compatExt spid="_x0000_s2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131075</xdr:row>
          <xdr:rowOff>76200</xdr:rowOff>
        </xdr:from>
        <xdr:to>
          <xdr:col>11269</xdr:col>
          <xdr:colOff>190500</xdr:colOff>
          <xdr:row>131078</xdr:row>
          <xdr:rowOff>114300</xdr:rowOff>
        </xdr:to>
        <xdr:sp macro="" textlink="">
          <xdr:nvSpPr>
            <xdr:cNvPr id="2755" name="Object 707" hidden="1">
              <a:extLst>
                <a:ext uri="{63B3BB69-23CF-44E3-9099-C40C66FF867C}">
                  <a14:compatExt spid="_x0000_s2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196611</xdr:row>
          <xdr:rowOff>76200</xdr:rowOff>
        </xdr:from>
        <xdr:to>
          <xdr:col>11269</xdr:col>
          <xdr:colOff>190500</xdr:colOff>
          <xdr:row>196614</xdr:row>
          <xdr:rowOff>114300</xdr:rowOff>
        </xdr:to>
        <xdr:sp macro="" textlink="">
          <xdr:nvSpPr>
            <xdr:cNvPr id="2756" name="Object 708" hidden="1">
              <a:extLst>
                <a:ext uri="{63B3BB69-23CF-44E3-9099-C40C66FF867C}">
                  <a14:compatExt spid="_x0000_s2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262147</xdr:row>
          <xdr:rowOff>76200</xdr:rowOff>
        </xdr:from>
        <xdr:to>
          <xdr:col>11269</xdr:col>
          <xdr:colOff>190500</xdr:colOff>
          <xdr:row>262150</xdr:row>
          <xdr:rowOff>114300</xdr:rowOff>
        </xdr:to>
        <xdr:sp macro="" textlink="">
          <xdr:nvSpPr>
            <xdr:cNvPr id="2757" name="Object 709" hidden="1">
              <a:extLst>
                <a:ext uri="{63B3BB69-23CF-44E3-9099-C40C66FF867C}">
                  <a14:compatExt spid="_x0000_s2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327683</xdr:row>
          <xdr:rowOff>76200</xdr:rowOff>
        </xdr:from>
        <xdr:to>
          <xdr:col>11269</xdr:col>
          <xdr:colOff>190500</xdr:colOff>
          <xdr:row>327686</xdr:row>
          <xdr:rowOff>114300</xdr:rowOff>
        </xdr:to>
        <xdr:sp macro="" textlink="">
          <xdr:nvSpPr>
            <xdr:cNvPr id="2758" name="Object 710" hidden="1">
              <a:extLst>
                <a:ext uri="{63B3BB69-23CF-44E3-9099-C40C66FF867C}">
                  <a14:compatExt spid="_x0000_s2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393219</xdr:row>
          <xdr:rowOff>76200</xdr:rowOff>
        </xdr:from>
        <xdr:to>
          <xdr:col>11269</xdr:col>
          <xdr:colOff>190500</xdr:colOff>
          <xdr:row>393222</xdr:row>
          <xdr:rowOff>114300</xdr:rowOff>
        </xdr:to>
        <xdr:sp macro="" textlink="">
          <xdr:nvSpPr>
            <xdr:cNvPr id="2759" name="Object 711" hidden="1">
              <a:extLst>
                <a:ext uri="{63B3BB69-23CF-44E3-9099-C40C66FF867C}">
                  <a14:compatExt spid="_x0000_s2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458755</xdr:row>
          <xdr:rowOff>76200</xdr:rowOff>
        </xdr:from>
        <xdr:to>
          <xdr:col>11269</xdr:col>
          <xdr:colOff>190500</xdr:colOff>
          <xdr:row>458758</xdr:row>
          <xdr:rowOff>114300</xdr:rowOff>
        </xdr:to>
        <xdr:sp macro="" textlink="">
          <xdr:nvSpPr>
            <xdr:cNvPr id="2760" name="Object 712" hidden="1">
              <a:extLst>
                <a:ext uri="{63B3BB69-23CF-44E3-9099-C40C66FF867C}">
                  <a14:compatExt spid="_x0000_s2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524291</xdr:row>
          <xdr:rowOff>76200</xdr:rowOff>
        </xdr:from>
        <xdr:to>
          <xdr:col>11269</xdr:col>
          <xdr:colOff>190500</xdr:colOff>
          <xdr:row>524294</xdr:row>
          <xdr:rowOff>114300</xdr:rowOff>
        </xdr:to>
        <xdr:sp macro="" textlink="">
          <xdr:nvSpPr>
            <xdr:cNvPr id="2761" name="Object 713" hidden="1">
              <a:extLst>
                <a:ext uri="{63B3BB69-23CF-44E3-9099-C40C66FF867C}">
                  <a14:compatExt spid="_x0000_s2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589827</xdr:row>
          <xdr:rowOff>76200</xdr:rowOff>
        </xdr:from>
        <xdr:to>
          <xdr:col>11269</xdr:col>
          <xdr:colOff>190500</xdr:colOff>
          <xdr:row>589830</xdr:row>
          <xdr:rowOff>114300</xdr:rowOff>
        </xdr:to>
        <xdr:sp macro="" textlink="">
          <xdr:nvSpPr>
            <xdr:cNvPr id="2762" name="Object 714" hidden="1">
              <a:extLst>
                <a:ext uri="{63B3BB69-23CF-44E3-9099-C40C66FF867C}">
                  <a14:compatExt spid="_x0000_s2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655363</xdr:row>
          <xdr:rowOff>76200</xdr:rowOff>
        </xdr:from>
        <xdr:to>
          <xdr:col>11269</xdr:col>
          <xdr:colOff>190500</xdr:colOff>
          <xdr:row>655366</xdr:row>
          <xdr:rowOff>114300</xdr:rowOff>
        </xdr:to>
        <xdr:sp macro="" textlink="">
          <xdr:nvSpPr>
            <xdr:cNvPr id="2763" name="Object 715" hidden="1">
              <a:extLst>
                <a:ext uri="{63B3BB69-23CF-44E3-9099-C40C66FF867C}">
                  <a14:compatExt spid="_x0000_s2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720899</xdr:row>
          <xdr:rowOff>76200</xdr:rowOff>
        </xdr:from>
        <xdr:to>
          <xdr:col>11269</xdr:col>
          <xdr:colOff>190500</xdr:colOff>
          <xdr:row>720902</xdr:row>
          <xdr:rowOff>114300</xdr:rowOff>
        </xdr:to>
        <xdr:sp macro="" textlink="">
          <xdr:nvSpPr>
            <xdr:cNvPr id="2764" name="Object 716" hidden="1">
              <a:extLst>
                <a:ext uri="{63B3BB69-23CF-44E3-9099-C40C66FF867C}">
                  <a14:compatExt spid="_x0000_s2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786435</xdr:row>
          <xdr:rowOff>76200</xdr:rowOff>
        </xdr:from>
        <xdr:to>
          <xdr:col>11269</xdr:col>
          <xdr:colOff>190500</xdr:colOff>
          <xdr:row>786438</xdr:row>
          <xdr:rowOff>114300</xdr:rowOff>
        </xdr:to>
        <xdr:sp macro="" textlink="">
          <xdr:nvSpPr>
            <xdr:cNvPr id="2765" name="Object 717" hidden="1">
              <a:extLst>
                <a:ext uri="{63B3BB69-23CF-44E3-9099-C40C66FF867C}">
                  <a14:compatExt spid="_x0000_s2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851971</xdr:row>
          <xdr:rowOff>76200</xdr:rowOff>
        </xdr:from>
        <xdr:to>
          <xdr:col>11269</xdr:col>
          <xdr:colOff>190500</xdr:colOff>
          <xdr:row>851974</xdr:row>
          <xdr:rowOff>114300</xdr:rowOff>
        </xdr:to>
        <xdr:sp macro="" textlink="">
          <xdr:nvSpPr>
            <xdr:cNvPr id="2766" name="Object 718" hidden="1">
              <a:extLst>
                <a:ext uri="{63B3BB69-23CF-44E3-9099-C40C66FF867C}">
                  <a14:compatExt spid="_x0000_s2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917507</xdr:row>
          <xdr:rowOff>76200</xdr:rowOff>
        </xdr:from>
        <xdr:to>
          <xdr:col>11269</xdr:col>
          <xdr:colOff>190500</xdr:colOff>
          <xdr:row>917510</xdr:row>
          <xdr:rowOff>114300</xdr:rowOff>
        </xdr:to>
        <xdr:sp macro="" textlink="">
          <xdr:nvSpPr>
            <xdr:cNvPr id="2767" name="Object 719" hidden="1">
              <a:extLst>
                <a:ext uri="{63B3BB69-23CF-44E3-9099-C40C66FF867C}">
                  <a14:compatExt spid="_x0000_s2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11264</xdr:col>
          <xdr:colOff>518160</xdr:colOff>
          <xdr:row>983043</xdr:row>
          <xdr:rowOff>76200</xdr:rowOff>
        </xdr:from>
        <xdr:to>
          <xdr:col>11269</xdr:col>
          <xdr:colOff>190500</xdr:colOff>
          <xdr:row>983046</xdr:row>
          <xdr:rowOff>114300</xdr:rowOff>
        </xdr:to>
        <xdr:sp macro="" textlink="">
          <xdr:nvSpPr>
            <xdr:cNvPr id="2768" name="Object 720" hidden="1">
              <a:extLst>
                <a:ext uri="{63B3BB69-23CF-44E3-9099-C40C66FF867C}">
                  <a14:compatExt spid="_x0000_s2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3</xdr:row>
          <xdr:rowOff>76200</xdr:rowOff>
        </xdr:from>
        <xdr:to>
          <xdr:col>11525</xdr:col>
          <xdr:colOff>190500</xdr:colOff>
          <xdr:row>6</xdr:row>
          <xdr:rowOff>114300</xdr:rowOff>
        </xdr:to>
        <xdr:sp macro="" textlink="">
          <xdr:nvSpPr>
            <xdr:cNvPr id="2769" name="Object 721" hidden="1">
              <a:extLst>
                <a:ext uri="{63B3BB69-23CF-44E3-9099-C40C66FF867C}">
                  <a14:compatExt spid="_x0000_s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65539</xdr:row>
          <xdr:rowOff>76200</xdr:rowOff>
        </xdr:from>
        <xdr:to>
          <xdr:col>11525</xdr:col>
          <xdr:colOff>190500</xdr:colOff>
          <xdr:row>65542</xdr:row>
          <xdr:rowOff>114300</xdr:rowOff>
        </xdr:to>
        <xdr:sp macro="" textlink="">
          <xdr:nvSpPr>
            <xdr:cNvPr id="2770" name="Object 722" hidden="1">
              <a:extLst>
                <a:ext uri="{63B3BB69-23CF-44E3-9099-C40C66FF867C}">
                  <a14:compatExt spid="_x0000_s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131075</xdr:row>
          <xdr:rowOff>76200</xdr:rowOff>
        </xdr:from>
        <xdr:to>
          <xdr:col>11525</xdr:col>
          <xdr:colOff>190500</xdr:colOff>
          <xdr:row>131078</xdr:row>
          <xdr:rowOff>114300</xdr:rowOff>
        </xdr:to>
        <xdr:sp macro="" textlink="">
          <xdr:nvSpPr>
            <xdr:cNvPr id="2771" name="Object 723" hidden="1">
              <a:extLst>
                <a:ext uri="{63B3BB69-23CF-44E3-9099-C40C66FF867C}">
                  <a14:compatExt spid="_x0000_s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196611</xdr:row>
          <xdr:rowOff>76200</xdr:rowOff>
        </xdr:from>
        <xdr:to>
          <xdr:col>11525</xdr:col>
          <xdr:colOff>190500</xdr:colOff>
          <xdr:row>196614</xdr:row>
          <xdr:rowOff>114300</xdr:rowOff>
        </xdr:to>
        <xdr:sp macro="" textlink="">
          <xdr:nvSpPr>
            <xdr:cNvPr id="2772" name="Object 724" hidden="1">
              <a:extLst>
                <a:ext uri="{63B3BB69-23CF-44E3-9099-C40C66FF867C}">
                  <a14:compatExt spid="_x0000_s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262147</xdr:row>
          <xdr:rowOff>76200</xdr:rowOff>
        </xdr:from>
        <xdr:to>
          <xdr:col>11525</xdr:col>
          <xdr:colOff>190500</xdr:colOff>
          <xdr:row>262150</xdr:row>
          <xdr:rowOff>114300</xdr:rowOff>
        </xdr:to>
        <xdr:sp macro="" textlink="">
          <xdr:nvSpPr>
            <xdr:cNvPr id="2773" name="Object 725" hidden="1">
              <a:extLst>
                <a:ext uri="{63B3BB69-23CF-44E3-9099-C40C66FF867C}">
                  <a14:compatExt spid="_x0000_s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327683</xdr:row>
          <xdr:rowOff>76200</xdr:rowOff>
        </xdr:from>
        <xdr:to>
          <xdr:col>11525</xdr:col>
          <xdr:colOff>190500</xdr:colOff>
          <xdr:row>327686</xdr:row>
          <xdr:rowOff>114300</xdr:rowOff>
        </xdr:to>
        <xdr:sp macro="" textlink="">
          <xdr:nvSpPr>
            <xdr:cNvPr id="2774" name="Object 726" hidden="1">
              <a:extLst>
                <a:ext uri="{63B3BB69-23CF-44E3-9099-C40C66FF867C}">
                  <a14:compatExt spid="_x0000_s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393219</xdr:row>
          <xdr:rowOff>76200</xdr:rowOff>
        </xdr:from>
        <xdr:to>
          <xdr:col>11525</xdr:col>
          <xdr:colOff>190500</xdr:colOff>
          <xdr:row>393222</xdr:row>
          <xdr:rowOff>114300</xdr:rowOff>
        </xdr:to>
        <xdr:sp macro="" textlink="">
          <xdr:nvSpPr>
            <xdr:cNvPr id="2775" name="Object 727" hidden="1">
              <a:extLst>
                <a:ext uri="{63B3BB69-23CF-44E3-9099-C40C66FF867C}">
                  <a14:compatExt spid="_x0000_s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458755</xdr:row>
          <xdr:rowOff>76200</xdr:rowOff>
        </xdr:from>
        <xdr:to>
          <xdr:col>11525</xdr:col>
          <xdr:colOff>190500</xdr:colOff>
          <xdr:row>458758</xdr:row>
          <xdr:rowOff>114300</xdr:rowOff>
        </xdr:to>
        <xdr:sp macro="" textlink="">
          <xdr:nvSpPr>
            <xdr:cNvPr id="2776" name="Object 728" hidden="1">
              <a:extLst>
                <a:ext uri="{63B3BB69-23CF-44E3-9099-C40C66FF867C}">
                  <a14:compatExt spid="_x0000_s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524291</xdr:row>
          <xdr:rowOff>76200</xdr:rowOff>
        </xdr:from>
        <xdr:to>
          <xdr:col>11525</xdr:col>
          <xdr:colOff>190500</xdr:colOff>
          <xdr:row>524294</xdr:row>
          <xdr:rowOff>114300</xdr:rowOff>
        </xdr:to>
        <xdr:sp macro="" textlink="">
          <xdr:nvSpPr>
            <xdr:cNvPr id="2777" name="Object 729" hidden="1">
              <a:extLst>
                <a:ext uri="{63B3BB69-23CF-44E3-9099-C40C66FF867C}">
                  <a14:compatExt spid="_x0000_s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589827</xdr:row>
          <xdr:rowOff>76200</xdr:rowOff>
        </xdr:from>
        <xdr:to>
          <xdr:col>11525</xdr:col>
          <xdr:colOff>190500</xdr:colOff>
          <xdr:row>589830</xdr:row>
          <xdr:rowOff>114300</xdr:rowOff>
        </xdr:to>
        <xdr:sp macro="" textlink="">
          <xdr:nvSpPr>
            <xdr:cNvPr id="2778" name="Object 730" hidden="1">
              <a:extLst>
                <a:ext uri="{63B3BB69-23CF-44E3-9099-C40C66FF867C}">
                  <a14:compatExt spid="_x0000_s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655363</xdr:row>
          <xdr:rowOff>76200</xdr:rowOff>
        </xdr:from>
        <xdr:to>
          <xdr:col>11525</xdr:col>
          <xdr:colOff>190500</xdr:colOff>
          <xdr:row>655366</xdr:row>
          <xdr:rowOff>114300</xdr:rowOff>
        </xdr:to>
        <xdr:sp macro="" textlink="">
          <xdr:nvSpPr>
            <xdr:cNvPr id="2779" name="Object 731" hidden="1">
              <a:extLst>
                <a:ext uri="{63B3BB69-23CF-44E3-9099-C40C66FF867C}">
                  <a14:compatExt spid="_x0000_s2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720899</xdr:row>
          <xdr:rowOff>76200</xdr:rowOff>
        </xdr:from>
        <xdr:to>
          <xdr:col>11525</xdr:col>
          <xdr:colOff>190500</xdr:colOff>
          <xdr:row>720902</xdr:row>
          <xdr:rowOff>114300</xdr:rowOff>
        </xdr:to>
        <xdr:sp macro="" textlink="">
          <xdr:nvSpPr>
            <xdr:cNvPr id="2780" name="Object 732" hidden="1">
              <a:extLst>
                <a:ext uri="{63B3BB69-23CF-44E3-9099-C40C66FF867C}">
                  <a14:compatExt spid="_x0000_s2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786435</xdr:row>
          <xdr:rowOff>76200</xdr:rowOff>
        </xdr:from>
        <xdr:to>
          <xdr:col>11525</xdr:col>
          <xdr:colOff>190500</xdr:colOff>
          <xdr:row>786438</xdr:row>
          <xdr:rowOff>114300</xdr:rowOff>
        </xdr:to>
        <xdr:sp macro="" textlink="">
          <xdr:nvSpPr>
            <xdr:cNvPr id="2781" name="Object 733" hidden="1">
              <a:extLst>
                <a:ext uri="{63B3BB69-23CF-44E3-9099-C40C66FF867C}">
                  <a14:compatExt spid="_x0000_s2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851971</xdr:row>
          <xdr:rowOff>76200</xdr:rowOff>
        </xdr:from>
        <xdr:to>
          <xdr:col>11525</xdr:col>
          <xdr:colOff>190500</xdr:colOff>
          <xdr:row>851974</xdr:row>
          <xdr:rowOff>114300</xdr:rowOff>
        </xdr:to>
        <xdr:sp macro="" textlink="">
          <xdr:nvSpPr>
            <xdr:cNvPr id="2782" name="Object 734" hidden="1">
              <a:extLst>
                <a:ext uri="{63B3BB69-23CF-44E3-9099-C40C66FF867C}">
                  <a14:compatExt spid="_x0000_s2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917507</xdr:row>
          <xdr:rowOff>76200</xdr:rowOff>
        </xdr:from>
        <xdr:to>
          <xdr:col>11525</xdr:col>
          <xdr:colOff>190500</xdr:colOff>
          <xdr:row>917510</xdr:row>
          <xdr:rowOff>114300</xdr:rowOff>
        </xdr:to>
        <xdr:sp macro="" textlink="">
          <xdr:nvSpPr>
            <xdr:cNvPr id="2783" name="Object 735" hidden="1">
              <a:extLst>
                <a:ext uri="{63B3BB69-23CF-44E3-9099-C40C66FF867C}">
                  <a14:compatExt spid="_x0000_s2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11520</xdr:col>
          <xdr:colOff>518160</xdr:colOff>
          <xdr:row>983043</xdr:row>
          <xdr:rowOff>76200</xdr:rowOff>
        </xdr:from>
        <xdr:to>
          <xdr:col>11525</xdr:col>
          <xdr:colOff>190500</xdr:colOff>
          <xdr:row>983046</xdr:row>
          <xdr:rowOff>114300</xdr:rowOff>
        </xdr:to>
        <xdr:sp macro="" textlink="">
          <xdr:nvSpPr>
            <xdr:cNvPr id="2784" name="Object 736" hidden="1">
              <a:extLst>
                <a:ext uri="{63B3BB69-23CF-44E3-9099-C40C66FF867C}">
                  <a14:compatExt spid="_x0000_s2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3</xdr:row>
          <xdr:rowOff>76200</xdr:rowOff>
        </xdr:from>
        <xdr:to>
          <xdr:col>11781</xdr:col>
          <xdr:colOff>190500</xdr:colOff>
          <xdr:row>6</xdr:row>
          <xdr:rowOff>114300</xdr:rowOff>
        </xdr:to>
        <xdr:sp macro="" textlink="">
          <xdr:nvSpPr>
            <xdr:cNvPr id="2785" name="Object 737" hidden="1">
              <a:extLst>
                <a:ext uri="{63B3BB69-23CF-44E3-9099-C40C66FF867C}">
                  <a14:compatExt spid="_x0000_s2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65539</xdr:row>
          <xdr:rowOff>76200</xdr:rowOff>
        </xdr:from>
        <xdr:to>
          <xdr:col>11781</xdr:col>
          <xdr:colOff>190500</xdr:colOff>
          <xdr:row>65542</xdr:row>
          <xdr:rowOff>114300</xdr:rowOff>
        </xdr:to>
        <xdr:sp macro="" textlink="">
          <xdr:nvSpPr>
            <xdr:cNvPr id="2786" name="Object 738" hidden="1">
              <a:extLst>
                <a:ext uri="{63B3BB69-23CF-44E3-9099-C40C66FF867C}">
                  <a14:compatExt spid="_x0000_s2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131075</xdr:row>
          <xdr:rowOff>76200</xdr:rowOff>
        </xdr:from>
        <xdr:to>
          <xdr:col>11781</xdr:col>
          <xdr:colOff>190500</xdr:colOff>
          <xdr:row>131078</xdr:row>
          <xdr:rowOff>114300</xdr:rowOff>
        </xdr:to>
        <xdr:sp macro="" textlink="">
          <xdr:nvSpPr>
            <xdr:cNvPr id="2787" name="Object 739" hidden="1">
              <a:extLst>
                <a:ext uri="{63B3BB69-23CF-44E3-9099-C40C66FF867C}">
                  <a14:compatExt spid="_x0000_s2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196611</xdr:row>
          <xdr:rowOff>76200</xdr:rowOff>
        </xdr:from>
        <xdr:to>
          <xdr:col>11781</xdr:col>
          <xdr:colOff>190500</xdr:colOff>
          <xdr:row>196614</xdr:row>
          <xdr:rowOff>114300</xdr:rowOff>
        </xdr:to>
        <xdr:sp macro="" textlink="">
          <xdr:nvSpPr>
            <xdr:cNvPr id="2788" name="Object 740" hidden="1">
              <a:extLst>
                <a:ext uri="{63B3BB69-23CF-44E3-9099-C40C66FF867C}">
                  <a14:compatExt spid="_x0000_s2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262147</xdr:row>
          <xdr:rowOff>76200</xdr:rowOff>
        </xdr:from>
        <xdr:to>
          <xdr:col>11781</xdr:col>
          <xdr:colOff>190500</xdr:colOff>
          <xdr:row>262150</xdr:row>
          <xdr:rowOff>114300</xdr:rowOff>
        </xdr:to>
        <xdr:sp macro="" textlink="">
          <xdr:nvSpPr>
            <xdr:cNvPr id="2789" name="Object 741" hidden="1">
              <a:extLst>
                <a:ext uri="{63B3BB69-23CF-44E3-9099-C40C66FF867C}">
                  <a14:compatExt spid="_x0000_s2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327683</xdr:row>
          <xdr:rowOff>76200</xdr:rowOff>
        </xdr:from>
        <xdr:to>
          <xdr:col>11781</xdr:col>
          <xdr:colOff>190500</xdr:colOff>
          <xdr:row>327686</xdr:row>
          <xdr:rowOff>114300</xdr:rowOff>
        </xdr:to>
        <xdr:sp macro="" textlink="">
          <xdr:nvSpPr>
            <xdr:cNvPr id="2790" name="Object 742" hidden="1">
              <a:extLst>
                <a:ext uri="{63B3BB69-23CF-44E3-9099-C40C66FF867C}">
                  <a14:compatExt spid="_x0000_s2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393219</xdr:row>
          <xdr:rowOff>76200</xdr:rowOff>
        </xdr:from>
        <xdr:to>
          <xdr:col>11781</xdr:col>
          <xdr:colOff>190500</xdr:colOff>
          <xdr:row>393222</xdr:row>
          <xdr:rowOff>114300</xdr:rowOff>
        </xdr:to>
        <xdr:sp macro="" textlink="">
          <xdr:nvSpPr>
            <xdr:cNvPr id="2791" name="Object 743" hidden="1">
              <a:extLst>
                <a:ext uri="{63B3BB69-23CF-44E3-9099-C40C66FF867C}">
                  <a14:compatExt spid="_x0000_s2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458755</xdr:row>
          <xdr:rowOff>76200</xdr:rowOff>
        </xdr:from>
        <xdr:to>
          <xdr:col>11781</xdr:col>
          <xdr:colOff>190500</xdr:colOff>
          <xdr:row>458758</xdr:row>
          <xdr:rowOff>114300</xdr:rowOff>
        </xdr:to>
        <xdr:sp macro="" textlink="">
          <xdr:nvSpPr>
            <xdr:cNvPr id="2792" name="Object 744" hidden="1">
              <a:extLst>
                <a:ext uri="{63B3BB69-23CF-44E3-9099-C40C66FF867C}">
                  <a14:compatExt spid="_x0000_s2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524291</xdr:row>
          <xdr:rowOff>76200</xdr:rowOff>
        </xdr:from>
        <xdr:to>
          <xdr:col>11781</xdr:col>
          <xdr:colOff>190500</xdr:colOff>
          <xdr:row>524294</xdr:row>
          <xdr:rowOff>114300</xdr:rowOff>
        </xdr:to>
        <xdr:sp macro="" textlink="">
          <xdr:nvSpPr>
            <xdr:cNvPr id="2793" name="Object 745" hidden="1">
              <a:extLst>
                <a:ext uri="{63B3BB69-23CF-44E3-9099-C40C66FF867C}">
                  <a14:compatExt spid="_x0000_s2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589827</xdr:row>
          <xdr:rowOff>76200</xdr:rowOff>
        </xdr:from>
        <xdr:to>
          <xdr:col>11781</xdr:col>
          <xdr:colOff>190500</xdr:colOff>
          <xdr:row>589830</xdr:row>
          <xdr:rowOff>114300</xdr:rowOff>
        </xdr:to>
        <xdr:sp macro="" textlink="">
          <xdr:nvSpPr>
            <xdr:cNvPr id="2794" name="Object 746" hidden="1">
              <a:extLst>
                <a:ext uri="{63B3BB69-23CF-44E3-9099-C40C66FF867C}">
                  <a14:compatExt spid="_x0000_s2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655363</xdr:row>
          <xdr:rowOff>76200</xdr:rowOff>
        </xdr:from>
        <xdr:to>
          <xdr:col>11781</xdr:col>
          <xdr:colOff>190500</xdr:colOff>
          <xdr:row>655366</xdr:row>
          <xdr:rowOff>114300</xdr:rowOff>
        </xdr:to>
        <xdr:sp macro="" textlink="">
          <xdr:nvSpPr>
            <xdr:cNvPr id="2795" name="Object 747" hidden="1">
              <a:extLst>
                <a:ext uri="{63B3BB69-23CF-44E3-9099-C40C66FF867C}">
                  <a14:compatExt spid="_x0000_s2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720899</xdr:row>
          <xdr:rowOff>76200</xdr:rowOff>
        </xdr:from>
        <xdr:to>
          <xdr:col>11781</xdr:col>
          <xdr:colOff>190500</xdr:colOff>
          <xdr:row>720902</xdr:row>
          <xdr:rowOff>114300</xdr:rowOff>
        </xdr:to>
        <xdr:sp macro="" textlink="">
          <xdr:nvSpPr>
            <xdr:cNvPr id="2796" name="Object 748" hidden="1">
              <a:extLst>
                <a:ext uri="{63B3BB69-23CF-44E3-9099-C40C66FF867C}">
                  <a14:compatExt spid="_x0000_s2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786435</xdr:row>
          <xdr:rowOff>76200</xdr:rowOff>
        </xdr:from>
        <xdr:to>
          <xdr:col>11781</xdr:col>
          <xdr:colOff>190500</xdr:colOff>
          <xdr:row>786438</xdr:row>
          <xdr:rowOff>114300</xdr:rowOff>
        </xdr:to>
        <xdr:sp macro="" textlink="">
          <xdr:nvSpPr>
            <xdr:cNvPr id="2797" name="Object 749" hidden="1">
              <a:extLst>
                <a:ext uri="{63B3BB69-23CF-44E3-9099-C40C66FF867C}">
                  <a14:compatExt spid="_x0000_s2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851971</xdr:row>
          <xdr:rowOff>76200</xdr:rowOff>
        </xdr:from>
        <xdr:to>
          <xdr:col>11781</xdr:col>
          <xdr:colOff>190500</xdr:colOff>
          <xdr:row>851974</xdr:row>
          <xdr:rowOff>114300</xdr:rowOff>
        </xdr:to>
        <xdr:sp macro="" textlink="">
          <xdr:nvSpPr>
            <xdr:cNvPr id="2798" name="Object 750" hidden="1">
              <a:extLst>
                <a:ext uri="{63B3BB69-23CF-44E3-9099-C40C66FF867C}">
                  <a14:compatExt spid="_x0000_s2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917507</xdr:row>
          <xdr:rowOff>76200</xdr:rowOff>
        </xdr:from>
        <xdr:to>
          <xdr:col>11781</xdr:col>
          <xdr:colOff>190500</xdr:colOff>
          <xdr:row>917510</xdr:row>
          <xdr:rowOff>114300</xdr:rowOff>
        </xdr:to>
        <xdr:sp macro="" textlink="">
          <xdr:nvSpPr>
            <xdr:cNvPr id="2799" name="Object 751" hidden="1">
              <a:extLst>
                <a:ext uri="{63B3BB69-23CF-44E3-9099-C40C66FF867C}">
                  <a14:compatExt spid="_x0000_s2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11776</xdr:col>
          <xdr:colOff>518160</xdr:colOff>
          <xdr:row>983043</xdr:row>
          <xdr:rowOff>76200</xdr:rowOff>
        </xdr:from>
        <xdr:to>
          <xdr:col>11781</xdr:col>
          <xdr:colOff>190500</xdr:colOff>
          <xdr:row>983046</xdr:row>
          <xdr:rowOff>114300</xdr:rowOff>
        </xdr:to>
        <xdr:sp macro="" textlink="">
          <xdr:nvSpPr>
            <xdr:cNvPr id="2800" name="Object 752" hidden="1">
              <a:extLst>
                <a:ext uri="{63B3BB69-23CF-44E3-9099-C40C66FF867C}">
                  <a14:compatExt spid="_x0000_s2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3</xdr:row>
          <xdr:rowOff>76200</xdr:rowOff>
        </xdr:from>
        <xdr:to>
          <xdr:col>12037</xdr:col>
          <xdr:colOff>190500</xdr:colOff>
          <xdr:row>6</xdr:row>
          <xdr:rowOff>114300</xdr:rowOff>
        </xdr:to>
        <xdr:sp macro="" textlink="">
          <xdr:nvSpPr>
            <xdr:cNvPr id="2801" name="Object 753" hidden="1">
              <a:extLst>
                <a:ext uri="{63B3BB69-23CF-44E3-9099-C40C66FF867C}">
                  <a14:compatExt spid="_x0000_s2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65539</xdr:row>
          <xdr:rowOff>76200</xdr:rowOff>
        </xdr:from>
        <xdr:to>
          <xdr:col>12037</xdr:col>
          <xdr:colOff>190500</xdr:colOff>
          <xdr:row>65542</xdr:row>
          <xdr:rowOff>114300</xdr:rowOff>
        </xdr:to>
        <xdr:sp macro="" textlink="">
          <xdr:nvSpPr>
            <xdr:cNvPr id="2802" name="Object 754" hidden="1">
              <a:extLst>
                <a:ext uri="{63B3BB69-23CF-44E3-9099-C40C66FF867C}">
                  <a14:compatExt spid="_x0000_s2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131075</xdr:row>
          <xdr:rowOff>76200</xdr:rowOff>
        </xdr:from>
        <xdr:to>
          <xdr:col>12037</xdr:col>
          <xdr:colOff>190500</xdr:colOff>
          <xdr:row>131078</xdr:row>
          <xdr:rowOff>114300</xdr:rowOff>
        </xdr:to>
        <xdr:sp macro="" textlink="">
          <xdr:nvSpPr>
            <xdr:cNvPr id="2803" name="Object 755" hidden="1">
              <a:extLst>
                <a:ext uri="{63B3BB69-23CF-44E3-9099-C40C66FF867C}">
                  <a14:compatExt spid="_x0000_s2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196611</xdr:row>
          <xdr:rowOff>76200</xdr:rowOff>
        </xdr:from>
        <xdr:to>
          <xdr:col>12037</xdr:col>
          <xdr:colOff>190500</xdr:colOff>
          <xdr:row>196614</xdr:row>
          <xdr:rowOff>114300</xdr:rowOff>
        </xdr:to>
        <xdr:sp macro="" textlink="">
          <xdr:nvSpPr>
            <xdr:cNvPr id="2804" name="Object 756" hidden="1">
              <a:extLst>
                <a:ext uri="{63B3BB69-23CF-44E3-9099-C40C66FF867C}">
                  <a14:compatExt spid="_x0000_s2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262147</xdr:row>
          <xdr:rowOff>76200</xdr:rowOff>
        </xdr:from>
        <xdr:to>
          <xdr:col>12037</xdr:col>
          <xdr:colOff>190500</xdr:colOff>
          <xdr:row>262150</xdr:row>
          <xdr:rowOff>114300</xdr:rowOff>
        </xdr:to>
        <xdr:sp macro="" textlink="">
          <xdr:nvSpPr>
            <xdr:cNvPr id="2805" name="Object 757" hidden="1">
              <a:extLst>
                <a:ext uri="{63B3BB69-23CF-44E3-9099-C40C66FF867C}">
                  <a14:compatExt spid="_x0000_s2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327683</xdr:row>
          <xdr:rowOff>76200</xdr:rowOff>
        </xdr:from>
        <xdr:to>
          <xdr:col>12037</xdr:col>
          <xdr:colOff>190500</xdr:colOff>
          <xdr:row>327686</xdr:row>
          <xdr:rowOff>114300</xdr:rowOff>
        </xdr:to>
        <xdr:sp macro="" textlink="">
          <xdr:nvSpPr>
            <xdr:cNvPr id="2806" name="Object 758" hidden="1">
              <a:extLst>
                <a:ext uri="{63B3BB69-23CF-44E3-9099-C40C66FF867C}">
                  <a14:compatExt spid="_x0000_s2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393219</xdr:row>
          <xdr:rowOff>76200</xdr:rowOff>
        </xdr:from>
        <xdr:to>
          <xdr:col>12037</xdr:col>
          <xdr:colOff>190500</xdr:colOff>
          <xdr:row>393222</xdr:row>
          <xdr:rowOff>114300</xdr:rowOff>
        </xdr:to>
        <xdr:sp macro="" textlink="">
          <xdr:nvSpPr>
            <xdr:cNvPr id="2807" name="Object 759" hidden="1">
              <a:extLst>
                <a:ext uri="{63B3BB69-23CF-44E3-9099-C40C66FF867C}">
                  <a14:compatExt spid="_x0000_s2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458755</xdr:row>
          <xdr:rowOff>76200</xdr:rowOff>
        </xdr:from>
        <xdr:to>
          <xdr:col>12037</xdr:col>
          <xdr:colOff>190500</xdr:colOff>
          <xdr:row>458758</xdr:row>
          <xdr:rowOff>114300</xdr:rowOff>
        </xdr:to>
        <xdr:sp macro="" textlink="">
          <xdr:nvSpPr>
            <xdr:cNvPr id="2808" name="Object 760" hidden="1">
              <a:extLst>
                <a:ext uri="{63B3BB69-23CF-44E3-9099-C40C66FF867C}">
                  <a14:compatExt spid="_x0000_s2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524291</xdr:row>
          <xdr:rowOff>76200</xdr:rowOff>
        </xdr:from>
        <xdr:to>
          <xdr:col>12037</xdr:col>
          <xdr:colOff>190500</xdr:colOff>
          <xdr:row>524294</xdr:row>
          <xdr:rowOff>114300</xdr:rowOff>
        </xdr:to>
        <xdr:sp macro="" textlink="">
          <xdr:nvSpPr>
            <xdr:cNvPr id="2809" name="Object 761" hidden="1">
              <a:extLst>
                <a:ext uri="{63B3BB69-23CF-44E3-9099-C40C66FF867C}">
                  <a14:compatExt spid="_x0000_s2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589827</xdr:row>
          <xdr:rowOff>76200</xdr:rowOff>
        </xdr:from>
        <xdr:to>
          <xdr:col>12037</xdr:col>
          <xdr:colOff>190500</xdr:colOff>
          <xdr:row>589830</xdr:row>
          <xdr:rowOff>114300</xdr:rowOff>
        </xdr:to>
        <xdr:sp macro="" textlink="">
          <xdr:nvSpPr>
            <xdr:cNvPr id="2810" name="Object 762" hidden="1">
              <a:extLst>
                <a:ext uri="{63B3BB69-23CF-44E3-9099-C40C66FF867C}">
                  <a14:compatExt spid="_x0000_s2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655363</xdr:row>
          <xdr:rowOff>76200</xdr:rowOff>
        </xdr:from>
        <xdr:to>
          <xdr:col>12037</xdr:col>
          <xdr:colOff>190500</xdr:colOff>
          <xdr:row>655366</xdr:row>
          <xdr:rowOff>114300</xdr:rowOff>
        </xdr:to>
        <xdr:sp macro="" textlink="">
          <xdr:nvSpPr>
            <xdr:cNvPr id="2811" name="Object 763" hidden="1">
              <a:extLst>
                <a:ext uri="{63B3BB69-23CF-44E3-9099-C40C66FF867C}">
                  <a14:compatExt spid="_x0000_s2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720899</xdr:row>
          <xdr:rowOff>76200</xdr:rowOff>
        </xdr:from>
        <xdr:to>
          <xdr:col>12037</xdr:col>
          <xdr:colOff>190500</xdr:colOff>
          <xdr:row>720902</xdr:row>
          <xdr:rowOff>114300</xdr:rowOff>
        </xdr:to>
        <xdr:sp macro="" textlink="">
          <xdr:nvSpPr>
            <xdr:cNvPr id="2812" name="Object 764" hidden="1">
              <a:extLst>
                <a:ext uri="{63B3BB69-23CF-44E3-9099-C40C66FF867C}">
                  <a14:compatExt spid="_x0000_s2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786435</xdr:row>
          <xdr:rowOff>76200</xdr:rowOff>
        </xdr:from>
        <xdr:to>
          <xdr:col>12037</xdr:col>
          <xdr:colOff>190500</xdr:colOff>
          <xdr:row>786438</xdr:row>
          <xdr:rowOff>114300</xdr:rowOff>
        </xdr:to>
        <xdr:sp macro="" textlink="">
          <xdr:nvSpPr>
            <xdr:cNvPr id="2813" name="Object 765" hidden="1">
              <a:extLst>
                <a:ext uri="{63B3BB69-23CF-44E3-9099-C40C66FF867C}">
                  <a14:compatExt spid="_x0000_s2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851971</xdr:row>
          <xdr:rowOff>76200</xdr:rowOff>
        </xdr:from>
        <xdr:to>
          <xdr:col>12037</xdr:col>
          <xdr:colOff>190500</xdr:colOff>
          <xdr:row>851974</xdr:row>
          <xdr:rowOff>114300</xdr:rowOff>
        </xdr:to>
        <xdr:sp macro="" textlink="">
          <xdr:nvSpPr>
            <xdr:cNvPr id="2814" name="Object 766" hidden="1">
              <a:extLst>
                <a:ext uri="{63B3BB69-23CF-44E3-9099-C40C66FF867C}">
                  <a14:compatExt spid="_x0000_s2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917507</xdr:row>
          <xdr:rowOff>76200</xdr:rowOff>
        </xdr:from>
        <xdr:to>
          <xdr:col>12037</xdr:col>
          <xdr:colOff>190500</xdr:colOff>
          <xdr:row>917510</xdr:row>
          <xdr:rowOff>114300</xdr:rowOff>
        </xdr:to>
        <xdr:sp macro="" textlink="">
          <xdr:nvSpPr>
            <xdr:cNvPr id="2815" name="Object 767" hidden="1">
              <a:extLst>
                <a:ext uri="{63B3BB69-23CF-44E3-9099-C40C66FF867C}">
                  <a14:compatExt spid="_x0000_s2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12032</xdr:col>
          <xdr:colOff>518160</xdr:colOff>
          <xdr:row>983043</xdr:row>
          <xdr:rowOff>76200</xdr:rowOff>
        </xdr:from>
        <xdr:to>
          <xdr:col>12037</xdr:col>
          <xdr:colOff>190500</xdr:colOff>
          <xdr:row>983046</xdr:row>
          <xdr:rowOff>114300</xdr:rowOff>
        </xdr:to>
        <xdr:sp macro="" textlink="">
          <xdr:nvSpPr>
            <xdr:cNvPr id="2816" name="Object 768" hidden="1">
              <a:extLst>
                <a:ext uri="{63B3BB69-23CF-44E3-9099-C40C66FF867C}">
                  <a14:compatExt spid="_x0000_s2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3</xdr:row>
          <xdr:rowOff>76200</xdr:rowOff>
        </xdr:from>
        <xdr:to>
          <xdr:col>12293</xdr:col>
          <xdr:colOff>190500</xdr:colOff>
          <xdr:row>6</xdr:row>
          <xdr:rowOff>114300</xdr:rowOff>
        </xdr:to>
        <xdr:sp macro="" textlink="">
          <xdr:nvSpPr>
            <xdr:cNvPr id="2817" name="Object 769" hidden="1">
              <a:extLst>
                <a:ext uri="{63B3BB69-23CF-44E3-9099-C40C66FF867C}">
                  <a14:compatExt spid="_x0000_s2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65539</xdr:row>
          <xdr:rowOff>76200</xdr:rowOff>
        </xdr:from>
        <xdr:to>
          <xdr:col>12293</xdr:col>
          <xdr:colOff>190500</xdr:colOff>
          <xdr:row>65542</xdr:row>
          <xdr:rowOff>114300</xdr:rowOff>
        </xdr:to>
        <xdr:sp macro="" textlink="">
          <xdr:nvSpPr>
            <xdr:cNvPr id="2818" name="Object 770" hidden="1">
              <a:extLst>
                <a:ext uri="{63B3BB69-23CF-44E3-9099-C40C66FF867C}">
                  <a14:compatExt spid="_x0000_s2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131075</xdr:row>
          <xdr:rowOff>76200</xdr:rowOff>
        </xdr:from>
        <xdr:to>
          <xdr:col>12293</xdr:col>
          <xdr:colOff>190500</xdr:colOff>
          <xdr:row>131078</xdr:row>
          <xdr:rowOff>114300</xdr:rowOff>
        </xdr:to>
        <xdr:sp macro="" textlink="">
          <xdr:nvSpPr>
            <xdr:cNvPr id="2819" name="Object 771" hidden="1">
              <a:extLst>
                <a:ext uri="{63B3BB69-23CF-44E3-9099-C40C66FF867C}">
                  <a14:compatExt spid="_x0000_s2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196611</xdr:row>
          <xdr:rowOff>76200</xdr:rowOff>
        </xdr:from>
        <xdr:to>
          <xdr:col>12293</xdr:col>
          <xdr:colOff>190500</xdr:colOff>
          <xdr:row>196614</xdr:row>
          <xdr:rowOff>114300</xdr:rowOff>
        </xdr:to>
        <xdr:sp macro="" textlink="">
          <xdr:nvSpPr>
            <xdr:cNvPr id="2820" name="Object 772" hidden="1">
              <a:extLst>
                <a:ext uri="{63B3BB69-23CF-44E3-9099-C40C66FF867C}">
                  <a14:compatExt spid="_x0000_s2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262147</xdr:row>
          <xdr:rowOff>76200</xdr:rowOff>
        </xdr:from>
        <xdr:to>
          <xdr:col>12293</xdr:col>
          <xdr:colOff>190500</xdr:colOff>
          <xdr:row>262150</xdr:row>
          <xdr:rowOff>114300</xdr:rowOff>
        </xdr:to>
        <xdr:sp macro="" textlink="">
          <xdr:nvSpPr>
            <xdr:cNvPr id="2821" name="Object 773" hidden="1">
              <a:extLst>
                <a:ext uri="{63B3BB69-23CF-44E3-9099-C40C66FF867C}">
                  <a14:compatExt spid="_x0000_s2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327683</xdr:row>
          <xdr:rowOff>76200</xdr:rowOff>
        </xdr:from>
        <xdr:to>
          <xdr:col>12293</xdr:col>
          <xdr:colOff>190500</xdr:colOff>
          <xdr:row>327686</xdr:row>
          <xdr:rowOff>114300</xdr:rowOff>
        </xdr:to>
        <xdr:sp macro="" textlink="">
          <xdr:nvSpPr>
            <xdr:cNvPr id="2822" name="Object 774" hidden="1">
              <a:extLst>
                <a:ext uri="{63B3BB69-23CF-44E3-9099-C40C66FF867C}">
                  <a14:compatExt spid="_x0000_s2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393219</xdr:row>
          <xdr:rowOff>76200</xdr:rowOff>
        </xdr:from>
        <xdr:to>
          <xdr:col>12293</xdr:col>
          <xdr:colOff>190500</xdr:colOff>
          <xdr:row>393222</xdr:row>
          <xdr:rowOff>114300</xdr:rowOff>
        </xdr:to>
        <xdr:sp macro="" textlink="">
          <xdr:nvSpPr>
            <xdr:cNvPr id="2823" name="Object 775" hidden="1">
              <a:extLst>
                <a:ext uri="{63B3BB69-23CF-44E3-9099-C40C66FF867C}">
                  <a14:compatExt spid="_x0000_s2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458755</xdr:row>
          <xdr:rowOff>76200</xdr:rowOff>
        </xdr:from>
        <xdr:to>
          <xdr:col>12293</xdr:col>
          <xdr:colOff>190500</xdr:colOff>
          <xdr:row>458758</xdr:row>
          <xdr:rowOff>114300</xdr:rowOff>
        </xdr:to>
        <xdr:sp macro="" textlink="">
          <xdr:nvSpPr>
            <xdr:cNvPr id="2824" name="Object 776" hidden="1">
              <a:extLst>
                <a:ext uri="{63B3BB69-23CF-44E3-9099-C40C66FF867C}">
                  <a14:compatExt spid="_x0000_s2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524291</xdr:row>
          <xdr:rowOff>76200</xdr:rowOff>
        </xdr:from>
        <xdr:to>
          <xdr:col>12293</xdr:col>
          <xdr:colOff>190500</xdr:colOff>
          <xdr:row>524294</xdr:row>
          <xdr:rowOff>114300</xdr:rowOff>
        </xdr:to>
        <xdr:sp macro="" textlink="">
          <xdr:nvSpPr>
            <xdr:cNvPr id="2825" name="Object 777" hidden="1">
              <a:extLst>
                <a:ext uri="{63B3BB69-23CF-44E3-9099-C40C66FF867C}">
                  <a14:compatExt spid="_x0000_s2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589827</xdr:row>
          <xdr:rowOff>76200</xdr:rowOff>
        </xdr:from>
        <xdr:to>
          <xdr:col>12293</xdr:col>
          <xdr:colOff>190500</xdr:colOff>
          <xdr:row>589830</xdr:row>
          <xdr:rowOff>114300</xdr:rowOff>
        </xdr:to>
        <xdr:sp macro="" textlink="">
          <xdr:nvSpPr>
            <xdr:cNvPr id="2826" name="Object 778" hidden="1">
              <a:extLst>
                <a:ext uri="{63B3BB69-23CF-44E3-9099-C40C66FF867C}">
                  <a14:compatExt spid="_x0000_s2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655363</xdr:row>
          <xdr:rowOff>76200</xdr:rowOff>
        </xdr:from>
        <xdr:to>
          <xdr:col>12293</xdr:col>
          <xdr:colOff>190500</xdr:colOff>
          <xdr:row>655366</xdr:row>
          <xdr:rowOff>114300</xdr:rowOff>
        </xdr:to>
        <xdr:sp macro="" textlink="">
          <xdr:nvSpPr>
            <xdr:cNvPr id="2827" name="Object 779" hidden="1">
              <a:extLst>
                <a:ext uri="{63B3BB69-23CF-44E3-9099-C40C66FF867C}">
                  <a14:compatExt spid="_x0000_s2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720899</xdr:row>
          <xdr:rowOff>76200</xdr:rowOff>
        </xdr:from>
        <xdr:to>
          <xdr:col>12293</xdr:col>
          <xdr:colOff>190500</xdr:colOff>
          <xdr:row>720902</xdr:row>
          <xdr:rowOff>114300</xdr:rowOff>
        </xdr:to>
        <xdr:sp macro="" textlink="">
          <xdr:nvSpPr>
            <xdr:cNvPr id="2828" name="Object 780" hidden="1">
              <a:extLst>
                <a:ext uri="{63B3BB69-23CF-44E3-9099-C40C66FF867C}">
                  <a14:compatExt spid="_x0000_s2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786435</xdr:row>
          <xdr:rowOff>76200</xdr:rowOff>
        </xdr:from>
        <xdr:to>
          <xdr:col>12293</xdr:col>
          <xdr:colOff>190500</xdr:colOff>
          <xdr:row>786438</xdr:row>
          <xdr:rowOff>114300</xdr:rowOff>
        </xdr:to>
        <xdr:sp macro="" textlink="">
          <xdr:nvSpPr>
            <xdr:cNvPr id="2829" name="Object 781" hidden="1">
              <a:extLst>
                <a:ext uri="{63B3BB69-23CF-44E3-9099-C40C66FF867C}">
                  <a14:compatExt spid="_x0000_s2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851971</xdr:row>
          <xdr:rowOff>76200</xdr:rowOff>
        </xdr:from>
        <xdr:to>
          <xdr:col>12293</xdr:col>
          <xdr:colOff>190500</xdr:colOff>
          <xdr:row>851974</xdr:row>
          <xdr:rowOff>114300</xdr:rowOff>
        </xdr:to>
        <xdr:sp macro="" textlink="">
          <xdr:nvSpPr>
            <xdr:cNvPr id="2830" name="Object 782" hidden="1">
              <a:extLst>
                <a:ext uri="{63B3BB69-23CF-44E3-9099-C40C66FF867C}">
                  <a14:compatExt spid="_x0000_s2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917507</xdr:row>
          <xdr:rowOff>76200</xdr:rowOff>
        </xdr:from>
        <xdr:to>
          <xdr:col>12293</xdr:col>
          <xdr:colOff>190500</xdr:colOff>
          <xdr:row>917510</xdr:row>
          <xdr:rowOff>114300</xdr:rowOff>
        </xdr:to>
        <xdr:sp macro="" textlink="">
          <xdr:nvSpPr>
            <xdr:cNvPr id="2831" name="Object 783" hidden="1">
              <a:extLst>
                <a:ext uri="{63B3BB69-23CF-44E3-9099-C40C66FF867C}">
                  <a14:compatExt spid="_x0000_s2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12288</xdr:col>
          <xdr:colOff>518160</xdr:colOff>
          <xdr:row>983043</xdr:row>
          <xdr:rowOff>76200</xdr:rowOff>
        </xdr:from>
        <xdr:to>
          <xdr:col>12293</xdr:col>
          <xdr:colOff>190500</xdr:colOff>
          <xdr:row>983046</xdr:row>
          <xdr:rowOff>114300</xdr:rowOff>
        </xdr:to>
        <xdr:sp macro="" textlink="">
          <xdr:nvSpPr>
            <xdr:cNvPr id="2832" name="Object 784" hidden="1">
              <a:extLst>
                <a:ext uri="{63B3BB69-23CF-44E3-9099-C40C66FF867C}">
                  <a14:compatExt spid="_x0000_s2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3</xdr:row>
          <xdr:rowOff>76200</xdr:rowOff>
        </xdr:from>
        <xdr:to>
          <xdr:col>12549</xdr:col>
          <xdr:colOff>190500</xdr:colOff>
          <xdr:row>6</xdr:row>
          <xdr:rowOff>114300</xdr:rowOff>
        </xdr:to>
        <xdr:sp macro="" textlink="">
          <xdr:nvSpPr>
            <xdr:cNvPr id="2833" name="Object 785" hidden="1">
              <a:extLst>
                <a:ext uri="{63B3BB69-23CF-44E3-9099-C40C66FF867C}">
                  <a14:compatExt spid="_x0000_s2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65539</xdr:row>
          <xdr:rowOff>76200</xdr:rowOff>
        </xdr:from>
        <xdr:to>
          <xdr:col>12549</xdr:col>
          <xdr:colOff>190500</xdr:colOff>
          <xdr:row>65542</xdr:row>
          <xdr:rowOff>114300</xdr:rowOff>
        </xdr:to>
        <xdr:sp macro="" textlink="">
          <xdr:nvSpPr>
            <xdr:cNvPr id="2834" name="Object 786" hidden="1">
              <a:extLst>
                <a:ext uri="{63B3BB69-23CF-44E3-9099-C40C66FF867C}">
                  <a14:compatExt spid="_x0000_s2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131075</xdr:row>
          <xdr:rowOff>76200</xdr:rowOff>
        </xdr:from>
        <xdr:to>
          <xdr:col>12549</xdr:col>
          <xdr:colOff>190500</xdr:colOff>
          <xdr:row>131078</xdr:row>
          <xdr:rowOff>114300</xdr:rowOff>
        </xdr:to>
        <xdr:sp macro="" textlink="">
          <xdr:nvSpPr>
            <xdr:cNvPr id="2835" name="Object 787" hidden="1">
              <a:extLst>
                <a:ext uri="{63B3BB69-23CF-44E3-9099-C40C66FF867C}">
                  <a14:compatExt spid="_x0000_s2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196611</xdr:row>
          <xdr:rowOff>76200</xdr:rowOff>
        </xdr:from>
        <xdr:to>
          <xdr:col>12549</xdr:col>
          <xdr:colOff>190500</xdr:colOff>
          <xdr:row>196614</xdr:row>
          <xdr:rowOff>114300</xdr:rowOff>
        </xdr:to>
        <xdr:sp macro="" textlink="">
          <xdr:nvSpPr>
            <xdr:cNvPr id="2836" name="Object 788" hidden="1">
              <a:extLst>
                <a:ext uri="{63B3BB69-23CF-44E3-9099-C40C66FF867C}">
                  <a14:compatExt spid="_x0000_s2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262147</xdr:row>
          <xdr:rowOff>76200</xdr:rowOff>
        </xdr:from>
        <xdr:to>
          <xdr:col>12549</xdr:col>
          <xdr:colOff>190500</xdr:colOff>
          <xdr:row>262150</xdr:row>
          <xdr:rowOff>114300</xdr:rowOff>
        </xdr:to>
        <xdr:sp macro="" textlink="">
          <xdr:nvSpPr>
            <xdr:cNvPr id="2837" name="Object 789" hidden="1">
              <a:extLst>
                <a:ext uri="{63B3BB69-23CF-44E3-9099-C40C66FF867C}">
                  <a14:compatExt spid="_x0000_s2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327683</xdr:row>
          <xdr:rowOff>76200</xdr:rowOff>
        </xdr:from>
        <xdr:to>
          <xdr:col>12549</xdr:col>
          <xdr:colOff>190500</xdr:colOff>
          <xdr:row>327686</xdr:row>
          <xdr:rowOff>114300</xdr:rowOff>
        </xdr:to>
        <xdr:sp macro="" textlink="">
          <xdr:nvSpPr>
            <xdr:cNvPr id="2838" name="Object 790" hidden="1">
              <a:extLst>
                <a:ext uri="{63B3BB69-23CF-44E3-9099-C40C66FF867C}">
                  <a14:compatExt spid="_x0000_s2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393219</xdr:row>
          <xdr:rowOff>76200</xdr:rowOff>
        </xdr:from>
        <xdr:to>
          <xdr:col>12549</xdr:col>
          <xdr:colOff>190500</xdr:colOff>
          <xdr:row>393222</xdr:row>
          <xdr:rowOff>114300</xdr:rowOff>
        </xdr:to>
        <xdr:sp macro="" textlink="">
          <xdr:nvSpPr>
            <xdr:cNvPr id="2839" name="Object 791" hidden="1">
              <a:extLst>
                <a:ext uri="{63B3BB69-23CF-44E3-9099-C40C66FF867C}">
                  <a14:compatExt spid="_x0000_s2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458755</xdr:row>
          <xdr:rowOff>76200</xdr:rowOff>
        </xdr:from>
        <xdr:to>
          <xdr:col>12549</xdr:col>
          <xdr:colOff>190500</xdr:colOff>
          <xdr:row>458758</xdr:row>
          <xdr:rowOff>114300</xdr:rowOff>
        </xdr:to>
        <xdr:sp macro="" textlink="">
          <xdr:nvSpPr>
            <xdr:cNvPr id="2840" name="Object 792" hidden="1">
              <a:extLst>
                <a:ext uri="{63B3BB69-23CF-44E3-9099-C40C66FF867C}">
                  <a14:compatExt spid="_x0000_s2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524291</xdr:row>
          <xdr:rowOff>76200</xdr:rowOff>
        </xdr:from>
        <xdr:to>
          <xdr:col>12549</xdr:col>
          <xdr:colOff>190500</xdr:colOff>
          <xdr:row>524294</xdr:row>
          <xdr:rowOff>114300</xdr:rowOff>
        </xdr:to>
        <xdr:sp macro="" textlink="">
          <xdr:nvSpPr>
            <xdr:cNvPr id="2841" name="Object 793" hidden="1">
              <a:extLst>
                <a:ext uri="{63B3BB69-23CF-44E3-9099-C40C66FF867C}">
                  <a14:compatExt spid="_x0000_s2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589827</xdr:row>
          <xdr:rowOff>76200</xdr:rowOff>
        </xdr:from>
        <xdr:to>
          <xdr:col>12549</xdr:col>
          <xdr:colOff>190500</xdr:colOff>
          <xdr:row>589830</xdr:row>
          <xdr:rowOff>114300</xdr:rowOff>
        </xdr:to>
        <xdr:sp macro="" textlink="">
          <xdr:nvSpPr>
            <xdr:cNvPr id="2842" name="Object 794" hidden="1">
              <a:extLst>
                <a:ext uri="{63B3BB69-23CF-44E3-9099-C40C66FF867C}">
                  <a14:compatExt spid="_x0000_s2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655363</xdr:row>
          <xdr:rowOff>76200</xdr:rowOff>
        </xdr:from>
        <xdr:to>
          <xdr:col>12549</xdr:col>
          <xdr:colOff>190500</xdr:colOff>
          <xdr:row>655366</xdr:row>
          <xdr:rowOff>114300</xdr:rowOff>
        </xdr:to>
        <xdr:sp macro="" textlink="">
          <xdr:nvSpPr>
            <xdr:cNvPr id="2843" name="Object 795" hidden="1">
              <a:extLst>
                <a:ext uri="{63B3BB69-23CF-44E3-9099-C40C66FF867C}">
                  <a14:compatExt spid="_x0000_s2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720899</xdr:row>
          <xdr:rowOff>76200</xdr:rowOff>
        </xdr:from>
        <xdr:to>
          <xdr:col>12549</xdr:col>
          <xdr:colOff>190500</xdr:colOff>
          <xdr:row>720902</xdr:row>
          <xdr:rowOff>114300</xdr:rowOff>
        </xdr:to>
        <xdr:sp macro="" textlink="">
          <xdr:nvSpPr>
            <xdr:cNvPr id="2844" name="Object 796" hidden="1">
              <a:extLst>
                <a:ext uri="{63B3BB69-23CF-44E3-9099-C40C66FF867C}">
                  <a14:compatExt spid="_x0000_s2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786435</xdr:row>
          <xdr:rowOff>76200</xdr:rowOff>
        </xdr:from>
        <xdr:to>
          <xdr:col>12549</xdr:col>
          <xdr:colOff>190500</xdr:colOff>
          <xdr:row>786438</xdr:row>
          <xdr:rowOff>114300</xdr:rowOff>
        </xdr:to>
        <xdr:sp macro="" textlink="">
          <xdr:nvSpPr>
            <xdr:cNvPr id="2845" name="Object 797" hidden="1">
              <a:extLst>
                <a:ext uri="{63B3BB69-23CF-44E3-9099-C40C66FF867C}">
                  <a14:compatExt spid="_x0000_s2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851971</xdr:row>
          <xdr:rowOff>76200</xdr:rowOff>
        </xdr:from>
        <xdr:to>
          <xdr:col>12549</xdr:col>
          <xdr:colOff>190500</xdr:colOff>
          <xdr:row>851974</xdr:row>
          <xdr:rowOff>114300</xdr:rowOff>
        </xdr:to>
        <xdr:sp macro="" textlink="">
          <xdr:nvSpPr>
            <xdr:cNvPr id="2846" name="Object 798" hidden="1">
              <a:extLst>
                <a:ext uri="{63B3BB69-23CF-44E3-9099-C40C66FF867C}">
                  <a14:compatExt spid="_x0000_s2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917507</xdr:row>
          <xdr:rowOff>76200</xdr:rowOff>
        </xdr:from>
        <xdr:to>
          <xdr:col>12549</xdr:col>
          <xdr:colOff>190500</xdr:colOff>
          <xdr:row>917510</xdr:row>
          <xdr:rowOff>114300</xdr:rowOff>
        </xdr:to>
        <xdr:sp macro="" textlink="">
          <xdr:nvSpPr>
            <xdr:cNvPr id="2847" name="Object 799" hidden="1">
              <a:extLst>
                <a:ext uri="{63B3BB69-23CF-44E3-9099-C40C66FF867C}">
                  <a14:compatExt spid="_x0000_s2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12544</xdr:col>
          <xdr:colOff>518160</xdr:colOff>
          <xdr:row>983043</xdr:row>
          <xdr:rowOff>76200</xdr:rowOff>
        </xdr:from>
        <xdr:to>
          <xdr:col>12549</xdr:col>
          <xdr:colOff>190500</xdr:colOff>
          <xdr:row>983046</xdr:row>
          <xdr:rowOff>114300</xdr:rowOff>
        </xdr:to>
        <xdr:sp macro="" textlink="">
          <xdr:nvSpPr>
            <xdr:cNvPr id="2848" name="Object 800" hidden="1">
              <a:extLst>
                <a:ext uri="{63B3BB69-23CF-44E3-9099-C40C66FF867C}">
                  <a14:compatExt spid="_x0000_s2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3</xdr:row>
          <xdr:rowOff>76200</xdr:rowOff>
        </xdr:from>
        <xdr:to>
          <xdr:col>12805</xdr:col>
          <xdr:colOff>190500</xdr:colOff>
          <xdr:row>6</xdr:row>
          <xdr:rowOff>114300</xdr:rowOff>
        </xdr:to>
        <xdr:sp macro="" textlink="">
          <xdr:nvSpPr>
            <xdr:cNvPr id="2849" name="Object 801" hidden="1">
              <a:extLst>
                <a:ext uri="{63B3BB69-23CF-44E3-9099-C40C66FF867C}">
                  <a14:compatExt spid="_x0000_s2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65539</xdr:row>
          <xdr:rowOff>76200</xdr:rowOff>
        </xdr:from>
        <xdr:to>
          <xdr:col>12805</xdr:col>
          <xdr:colOff>190500</xdr:colOff>
          <xdr:row>65542</xdr:row>
          <xdr:rowOff>114300</xdr:rowOff>
        </xdr:to>
        <xdr:sp macro="" textlink="">
          <xdr:nvSpPr>
            <xdr:cNvPr id="2850" name="Object 802" hidden="1">
              <a:extLst>
                <a:ext uri="{63B3BB69-23CF-44E3-9099-C40C66FF867C}">
                  <a14:compatExt spid="_x0000_s2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131075</xdr:row>
          <xdr:rowOff>76200</xdr:rowOff>
        </xdr:from>
        <xdr:to>
          <xdr:col>12805</xdr:col>
          <xdr:colOff>190500</xdr:colOff>
          <xdr:row>131078</xdr:row>
          <xdr:rowOff>114300</xdr:rowOff>
        </xdr:to>
        <xdr:sp macro="" textlink="">
          <xdr:nvSpPr>
            <xdr:cNvPr id="2851" name="Object 803" hidden="1">
              <a:extLst>
                <a:ext uri="{63B3BB69-23CF-44E3-9099-C40C66FF867C}">
                  <a14:compatExt spid="_x0000_s2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196611</xdr:row>
          <xdr:rowOff>76200</xdr:rowOff>
        </xdr:from>
        <xdr:to>
          <xdr:col>12805</xdr:col>
          <xdr:colOff>190500</xdr:colOff>
          <xdr:row>196614</xdr:row>
          <xdr:rowOff>114300</xdr:rowOff>
        </xdr:to>
        <xdr:sp macro="" textlink="">
          <xdr:nvSpPr>
            <xdr:cNvPr id="2852" name="Object 804" hidden="1">
              <a:extLst>
                <a:ext uri="{63B3BB69-23CF-44E3-9099-C40C66FF867C}">
                  <a14:compatExt spid="_x0000_s2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262147</xdr:row>
          <xdr:rowOff>76200</xdr:rowOff>
        </xdr:from>
        <xdr:to>
          <xdr:col>12805</xdr:col>
          <xdr:colOff>190500</xdr:colOff>
          <xdr:row>262150</xdr:row>
          <xdr:rowOff>114300</xdr:rowOff>
        </xdr:to>
        <xdr:sp macro="" textlink="">
          <xdr:nvSpPr>
            <xdr:cNvPr id="2853" name="Object 805" hidden="1">
              <a:extLst>
                <a:ext uri="{63B3BB69-23CF-44E3-9099-C40C66FF867C}">
                  <a14:compatExt spid="_x0000_s2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327683</xdr:row>
          <xdr:rowOff>76200</xdr:rowOff>
        </xdr:from>
        <xdr:to>
          <xdr:col>12805</xdr:col>
          <xdr:colOff>190500</xdr:colOff>
          <xdr:row>327686</xdr:row>
          <xdr:rowOff>114300</xdr:rowOff>
        </xdr:to>
        <xdr:sp macro="" textlink="">
          <xdr:nvSpPr>
            <xdr:cNvPr id="2854" name="Object 806" hidden="1">
              <a:extLst>
                <a:ext uri="{63B3BB69-23CF-44E3-9099-C40C66FF867C}">
                  <a14:compatExt spid="_x0000_s2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393219</xdr:row>
          <xdr:rowOff>76200</xdr:rowOff>
        </xdr:from>
        <xdr:to>
          <xdr:col>12805</xdr:col>
          <xdr:colOff>190500</xdr:colOff>
          <xdr:row>393222</xdr:row>
          <xdr:rowOff>114300</xdr:rowOff>
        </xdr:to>
        <xdr:sp macro="" textlink="">
          <xdr:nvSpPr>
            <xdr:cNvPr id="2855" name="Object 807" hidden="1">
              <a:extLst>
                <a:ext uri="{63B3BB69-23CF-44E3-9099-C40C66FF867C}">
                  <a14:compatExt spid="_x0000_s2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458755</xdr:row>
          <xdr:rowOff>76200</xdr:rowOff>
        </xdr:from>
        <xdr:to>
          <xdr:col>12805</xdr:col>
          <xdr:colOff>190500</xdr:colOff>
          <xdr:row>458758</xdr:row>
          <xdr:rowOff>114300</xdr:rowOff>
        </xdr:to>
        <xdr:sp macro="" textlink="">
          <xdr:nvSpPr>
            <xdr:cNvPr id="2856" name="Object 808" hidden="1">
              <a:extLst>
                <a:ext uri="{63B3BB69-23CF-44E3-9099-C40C66FF867C}">
                  <a14:compatExt spid="_x0000_s2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524291</xdr:row>
          <xdr:rowOff>76200</xdr:rowOff>
        </xdr:from>
        <xdr:to>
          <xdr:col>12805</xdr:col>
          <xdr:colOff>190500</xdr:colOff>
          <xdr:row>524294</xdr:row>
          <xdr:rowOff>114300</xdr:rowOff>
        </xdr:to>
        <xdr:sp macro="" textlink="">
          <xdr:nvSpPr>
            <xdr:cNvPr id="2857" name="Object 809" hidden="1">
              <a:extLst>
                <a:ext uri="{63B3BB69-23CF-44E3-9099-C40C66FF867C}">
                  <a14:compatExt spid="_x0000_s2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589827</xdr:row>
          <xdr:rowOff>76200</xdr:rowOff>
        </xdr:from>
        <xdr:to>
          <xdr:col>12805</xdr:col>
          <xdr:colOff>190500</xdr:colOff>
          <xdr:row>589830</xdr:row>
          <xdr:rowOff>114300</xdr:rowOff>
        </xdr:to>
        <xdr:sp macro="" textlink="">
          <xdr:nvSpPr>
            <xdr:cNvPr id="2858" name="Object 810" hidden="1">
              <a:extLst>
                <a:ext uri="{63B3BB69-23CF-44E3-9099-C40C66FF867C}">
                  <a14:compatExt spid="_x0000_s2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655363</xdr:row>
          <xdr:rowOff>76200</xdr:rowOff>
        </xdr:from>
        <xdr:to>
          <xdr:col>12805</xdr:col>
          <xdr:colOff>190500</xdr:colOff>
          <xdr:row>655366</xdr:row>
          <xdr:rowOff>114300</xdr:rowOff>
        </xdr:to>
        <xdr:sp macro="" textlink="">
          <xdr:nvSpPr>
            <xdr:cNvPr id="2859" name="Object 811" hidden="1">
              <a:extLst>
                <a:ext uri="{63B3BB69-23CF-44E3-9099-C40C66FF867C}">
                  <a14:compatExt spid="_x0000_s2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720899</xdr:row>
          <xdr:rowOff>76200</xdr:rowOff>
        </xdr:from>
        <xdr:to>
          <xdr:col>12805</xdr:col>
          <xdr:colOff>190500</xdr:colOff>
          <xdr:row>720902</xdr:row>
          <xdr:rowOff>114300</xdr:rowOff>
        </xdr:to>
        <xdr:sp macro="" textlink="">
          <xdr:nvSpPr>
            <xdr:cNvPr id="2860" name="Object 812" hidden="1">
              <a:extLst>
                <a:ext uri="{63B3BB69-23CF-44E3-9099-C40C66FF867C}">
                  <a14:compatExt spid="_x0000_s2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786435</xdr:row>
          <xdr:rowOff>76200</xdr:rowOff>
        </xdr:from>
        <xdr:to>
          <xdr:col>12805</xdr:col>
          <xdr:colOff>190500</xdr:colOff>
          <xdr:row>786438</xdr:row>
          <xdr:rowOff>114300</xdr:rowOff>
        </xdr:to>
        <xdr:sp macro="" textlink="">
          <xdr:nvSpPr>
            <xdr:cNvPr id="2861" name="Object 813" hidden="1">
              <a:extLst>
                <a:ext uri="{63B3BB69-23CF-44E3-9099-C40C66FF867C}">
                  <a14:compatExt spid="_x0000_s2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851971</xdr:row>
          <xdr:rowOff>76200</xdr:rowOff>
        </xdr:from>
        <xdr:to>
          <xdr:col>12805</xdr:col>
          <xdr:colOff>190500</xdr:colOff>
          <xdr:row>851974</xdr:row>
          <xdr:rowOff>114300</xdr:rowOff>
        </xdr:to>
        <xdr:sp macro="" textlink="">
          <xdr:nvSpPr>
            <xdr:cNvPr id="2862" name="Object 814" hidden="1">
              <a:extLst>
                <a:ext uri="{63B3BB69-23CF-44E3-9099-C40C66FF867C}">
                  <a14:compatExt spid="_x0000_s2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917507</xdr:row>
          <xdr:rowOff>76200</xdr:rowOff>
        </xdr:from>
        <xdr:to>
          <xdr:col>12805</xdr:col>
          <xdr:colOff>190500</xdr:colOff>
          <xdr:row>917510</xdr:row>
          <xdr:rowOff>114300</xdr:rowOff>
        </xdr:to>
        <xdr:sp macro="" textlink="">
          <xdr:nvSpPr>
            <xdr:cNvPr id="2863" name="Object 815" hidden="1">
              <a:extLst>
                <a:ext uri="{63B3BB69-23CF-44E3-9099-C40C66FF867C}">
                  <a14:compatExt spid="_x0000_s2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12800</xdr:col>
          <xdr:colOff>518160</xdr:colOff>
          <xdr:row>983043</xdr:row>
          <xdr:rowOff>76200</xdr:rowOff>
        </xdr:from>
        <xdr:to>
          <xdr:col>12805</xdr:col>
          <xdr:colOff>190500</xdr:colOff>
          <xdr:row>983046</xdr:row>
          <xdr:rowOff>114300</xdr:rowOff>
        </xdr:to>
        <xdr:sp macro="" textlink="">
          <xdr:nvSpPr>
            <xdr:cNvPr id="2864" name="Object 816" hidden="1">
              <a:extLst>
                <a:ext uri="{63B3BB69-23CF-44E3-9099-C40C66FF867C}">
                  <a14:compatExt spid="_x0000_s2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3</xdr:row>
          <xdr:rowOff>76200</xdr:rowOff>
        </xdr:from>
        <xdr:to>
          <xdr:col>13061</xdr:col>
          <xdr:colOff>190500</xdr:colOff>
          <xdr:row>6</xdr:row>
          <xdr:rowOff>114300</xdr:rowOff>
        </xdr:to>
        <xdr:sp macro="" textlink="">
          <xdr:nvSpPr>
            <xdr:cNvPr id="2865" name="Object 817" hidden="1">
              <a:extLst>
                <a:ext uri="{63B3BB69-23CF-44E3-9099-C40C66FF867C}">
                  <a14:compatExt spid="_x0000_s2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65539</xdr:row>
          <xdr:rowOff>76200</xdr:rowOff>
        </xdr:from>
        <xdr:to>
          <xdr:col>13061</xdr:col>
          <xdr:colOff>190500</xdr:colOff>
          <xdr:row>65542</xdr:row>
          <xdr:rowOff>114300</xdr:rowOff>
        </xdr:to>
        <xdr:sp macro="" textlink="">
          <xdr:nvSpPr>
            <xdr:cNvPr id="2866" name="Object 818" hidden="1">
              <a:extLst>
                <a:ext uri="{63B3BB69-23CF-44E3-9099-C40C66FF867C}">
                  <a14:compatExt spid="_x0000_s2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131075</xdr:row>
          <xdr:rowOff>76200</xdr:rowOff>
        </xdr:from>
        <xdr:to>
          <xdr:col>13061</xdr:col>
          <xdr:colOff>190500</xdr:colOff>
          <xdr:row>131078</xdr:row>
          <xdr:rowOff>114300</xdr:rowOff>
        </xdr:to>
        <xdr:sp macro="" textlink="">
          <xdr:nvSpPr>
            <xdr:cNvPr id="2867" name="Object 819" hidden="1">
              <a:extLst>
                <a:ext uri="{63B3BB69-23CF-44E3-9099-C40C66FF867C}">
                  <a14:compatExt spid="_x0000_s2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196611</xdr:row>
          <xdr:rowOff>76200</xdr:rowOff>
        </xdr:from>
        <xdr:to>
          <xdr:col>13061</xdr:col>
          <xdr:colOff>190500</xdr:colOff>
          <xdr:row>196614</xdr:row>
          <xdr:rowOff>114300</xdr:rowOff>
        </xdr:to>
        <xdr:sp macro="" textlink="">
          <xdr:nvSpPr>
            <xdr:cNvPr id="2868" name="Object 820" hidden="1">
              <a:extLst>
                <a:ext uri="{63B3BB69-23CF-44E3-9099-C40C66FF867C}">
                  <a14:compatExt spid="_x0000_s2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262147</xdr:row>
          <xdr:rowOff>76200</xdr:rowOff>
        </xdr:from>
        <xdr:to>
          <xdr:col>13061</xdr:col>
          <xdr:colOff>190500</xdr:colOff>
          <xdr:row>262150</xdr:row>
          <xdr:rowOff>114300</xdr:rowOff>
        </xdr:to>
        <xdr:sp macro="" textlink="">
          <xdr:nvSpPr>
            <xdr:cNvPr id="2869" name="Object 821" hidden="1">
              <a:extLst>
                <a:ext uri="{63B3BB69-23CF-44E3-9099-C40C66FF867C}">
                  <a14:compatExt spid="_x0000_s2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327683</xdr:row>
          <xdr:rowOff>76200</xdr:rowOff>
        </xdr:from>
        <xdr:to>
          <xdr:col>13061</xdr:col>
          <xdr:colOff>190500</xdr:colOff>
          <xdr:row>327686</xdr:row>
          <xdr:rowOff>114300</xdr:rowOff>
        </xdr:to>
        <xdr:sp macro="" textlink="">
          <xdr:nvSpPr>
            <xdr:cNvPr id="2870" name="Object 822" hidden="1">
              <a:extLst>
                <a:ext uri="{63B3BB69-23CF-44E3-9099-C40C66FF867C}">
                  <a14:compatExt spid="_x0000_s2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393219</xdr:row>
          <xdr:rowOff>76200</xdr:rowOff>
        </xdr:from>
        <xdr:to>
          <xdr:col>13061</xdr:col>
          <xdr:colOff>190500</xdr:colOff>
          <xdr:row>393222</xdr:row>
          <xdr:rowOff>114300</xdr:rowOff>
        </xdr:to>
        <xdr:sp macro="" textlink="">
          <xdr:nvSpPr>
            <xdr:cNvPr id="2871" name="Object 823" hidden="1">
              <a:extLst>
                <a:ext uri="{63B3BB69-23CF-44E3-9099-C40C66FF867C}">
                  <a14:compatExt spid="_x0000_s2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458755</xdr:row>
          <xdr:rowOff>76200</xdr:rowOff>
        </xdr:from>
        <xdr:to>
          <xdr:col>13061</xdr:col>
          <xdr:colOff>190500</xdr:colOff>
          <xdr:row>458758</xdr:row>
          <xdr:rowOff>114300</xdr:rowOff>
        </xdr:to>
        <xdr:sp macro="" textlink="">
          <xdr:nvSpPr>
            <xdr:cNvPr id="2872" name="Object 824" hidden="1">
              <a:extLst>
                <a:ext uri="{63B3BB69-23CF-44E3-9099-C40C66FF867C}">
                  <a14:compatExt spid="_x0000_s2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524291</xdr:row>
          <xdr:rowOff>76200</xdr:rowOff>
        </xdr:from>
        <xdr:to>
          <xdr:col>13061</xdr:col>
          <xdr:colOff>190500</xdr:colOff>
          <xdr:row>524294</xdr:row>
          <xdr:rowOff>114300</xdr:rowOff>
        </xdr:to>
        <xdr:sp macro="" textlink="">
          <xdr:nvSpPr>
            <xdr:cNvPr id="2873" name="Object 825" hidden="1">
              <a:extLst>
                <a:ext uri="{63B3BB69-23CF-44E3-9099-C40C66FF867C}">
                  <a14:compatExt spid="_x0000_s2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589827</xdr:row>
          <xdr:rowOff>76200</xdr:rowOff>
        </xdr:from>
        <xdr:to>
          <xdr:col>13061</xdr:col>
          <xdr:colOff>190500</xdr:colOff>
          <xdr:row>589830</xdr:row>
          <xdr:rowOff>114300</xdr:rowOff>
        </xdr:to>
        <xdr:sp macro="" textlink="">
          <xdr:nvSpPr>
            <xdr:cNvPr id="2874" name="Object 826" hidden="1">
              <a:extLst>
                <a:ext uri="{63B3BB69-23CF-44E3-9099-C40C66FF867C}">
                  <a14:compatExt spid="_x0000_s2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655363</xdr:row>
          <xdr:rowOff>76200</xdr:rowOff>
        </xdr:from>
        <xdr:to>
          <xdr:col>13061</xdr:col>
          <xdr:colOff>190500</xdr:colOff>
          <xdr:row>655366</xdr:row>
          <xdr:rowOff>114300</xdr:rowOff>
        </xdr:to>
        <xdr:sp macro="" textlink="">
          <xdr:nvSpPr>
            <xdr:cNvPr id="2875" name="Object 827" hidden="1">
              <a:extLst>
                <a:ext uri="{63B3BB69-23CF-44E3-9099-C40C66FF867C}">
                  <a14:compatExt spid="_x0000_s2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720899</xdr:row>
          <xdr:rowOff>76200</xdr:rowOff>
        </xdr:from>
        <xdr:to>
          <xdr:col>13061</xdr:col>
          <xdr:colOff>190500</xdr:colOff>
          <xdr:row>720902</xdr:row>
          <xdr:rowOff>114300</xdr:rowOff>
        </xdr:to>
        <xdr:sp macro="" textlink="">
          <xdr:nvSpPr>
            <xdr:cNvPr id="2876" name="Object 828" hidden="1">
              <a:extLst>
                <a:ext uri="{63B3BB69-23CF-44E3-9099-C40C66FF867C}">
                  <a14:compatExt spid="_x0000_s2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786435</xdr:row>
          <xdr:rowOff>76200</xdr:rowOff>
        </xdr:from>
        <xdr:to>
          <xdr:col>13061</xdr:col>
          <xdr:colOff>190500</xdr:colOff>
          <xdr:row>786438</xdr:row>
          <xdr:rowOff>114300</xdr:rowOff>
        </xdr:to>
        <xdr:sp macro="" textlink="">
          <xdr:nvSpPr>
            <xdr:cNvPr id="2877" name="Object 829" hidden="1">
              <a:extLst>
                <a:ext uri="{63B3BB69-23CF-44E3-9099-C40C66FF867C}">
                  <a14:compatExt spid="_x0000_s2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851971</xdr:row>
          <xdr:rowOff>76200</xdr:rowOff>
        </xdr:from>
        <xdr:to>
          <xdr:col>13061</xdr:col>
          <xdr:colOff>190500</xdr:colOff>
          <xdr:row>851974</xdr:row>
          <xdr:rowOff>114300</xdr:rowOff>
        </xdr:to>
        <xdr:sp macro="" textlink="">
          <xdr:nvSpPr>
            <xdr:cNvPr id="2878" name="Object 830" hidden="1">
              <a:extLst>
                <a:ext uri="{63B3BB69-23CF-44E3-9099-C40C66FF867C}">
                  <a14:compatExt spid="_x0000_s2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917507</xdr:row>
          <xdr:rowOff>76200</xdr:rowOff>
        </xdr:from>
        <xdr:to>
          <xdr:col>13061</xdr:col>
          <xdr:colOff>190500</xdr:colOff>
          <xdr:row>917510</xdr:row>
          <xdr:rowOff>114300</xdr:rowOff>
        </xdr:to>
        <xdr:sp macro="" textlink="">
          <xdr:nvSpPr>
            <xdr:cNvPr id="2879" name="Object 831" hidden="1">
              <a:extLst>
                <a:ext uri="{63B3BB69-23CF-44E3-9099-C40C66FF867C}">
                  <a14:compatExt spid="_x0000_s2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13056</xdr:col>
          <xdr:colOff>518160</xdr:colOff>
          <xdr:row>983043</xdr:row>
          <xdr:rowOff>76200</xdr:rowOff>
        </xdr:from>
        <xdr:to>
          <xdr:col>13061</xdr:col>
          <xdr:colOff>190500</xdr:colOff>
          <xdr:row>983046</xdr:row>
          <xdr:rowOff>114300</xdr:rowOff>
        </xdr:to>
        <xdr:sp macro="" textlink="">
          <xdr:nvSpPr>
            <xdr:cNvPr id="2880" name="Object 832" hidden="1">
              <a:extLst>
                <a:ext uri="{63B3BB69-23CF-44E3-9099-C40C66FF867C}">
                  <a14:compatExt spid="_x0000_s2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3</xdr:row>
          <xdr:rowOff>76200</xdr:rowOff>
        </xdr:from>
        <xdr:to>
          <xdr:col>13317</xdr:col>
          <xdr:colOff>190500</xdr:colOff>
          <xdr:row>6</xdr:row>
          <xdr:rowOff>114300</xdr:rowOff>
        </xdr:to>
        <xdr:sp macro="" textlink="">
          <xdr:nvSpPr>
            <xdr:cNvPr id="2881" name="Object 833" hidden="1">
              <a:extLst>
                <a:ext uri="{63B3BB69-23CF-44E3-9099-C40C66FF867C}">
                  <a14:compatExt spid="_x0000_s2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65539</xdr:row>
          <xdr:rowOff>76200</xdr:rowOff>
        </xdr:from>
        <xdr:to>
          <xdr:col>13317</xdr:col>
          <xdr:colOff>190500</xdr:colOff>
          <xdr:row>65542</xdr:row>
          <xdr:rowOff>114300</xdr:rowOff>
        </xdr:to>
        <xdr:sp macro="" textlink="">
          <xdr:nvSpPr>
            <xdr:cNvPr id="2882" name="Object 834" hidden="1">
              <a:extLst>
                <a:ext uri="{63B3BB69-23CF-44E3-9099-C40C66FF867C}">
                  <a14:compatExt spid="_x0000_s2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131075</xdr:row>
          <xdr:rowOff>76200</xdr:rowOff>
        </xdr:from>
        <xdr:to>
          <xdr:col>13317</xdr:col>
          <xdr:colOff>190500</xdr:colOff>
          <xdr:row>131078</xdr:row>
          <xdr:rowOff>114300</xdr:rowOff>
        </xdr:to>
        <xdr:sp macro="" textlink="">
          <xdr:nvSpPr>
            <xdr:cNvPr id="2883" name="Object 835" hidden="1">
              <a:extLst>
                <a:ext uri="{63B3BB69-23CF-44E3-9099-C40C66FF867C}">
                  <a14:compatExt spid="_x0000_s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196611</xdr:row>
          <xdr:rowOff>76200</xdr:rowOff>
        </xdr:from>
        <xdr:to>
          <xdr:col>13317</xdr:col>
          <xdr:colOff>190500</xdr:colOff>
          <xdr:row>196614</xdr:row>
          <xdr:rowOff>114300</xdr:rowOff>
        </xdr:to>
        <xdr:sp macro="" textlink="">
          <xdr:nvSpPr>
            <xdr:cNvPr id="2884" name="Object 836" hidden="1">
              <a:extLst>
                <a:ext uri="{63B3BB69-23CF-44E3-9099-C40C66FF867C}">
                  <a14:compatExt spid="_x0000_s2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262147</xdr:row>
          <xdr:rowOff>76200</xdr:rowOff>
        </xdr:from>
        <xdr:to>
          <xdr:col>13317</xdr:col>
          <xdr:colOff>190500</xdr:colOff>
          <xdr:row>262150</xdr:row>
          <xdr:rowOff>114300</xdr:rowOff>
        </xdr:to>
        <xdr:sp macro="" textlink="">
          <xdr:nvSpPr>
            <xdr:cNvPr id="2885" name="Object 837" hidden="1">
              <a:extLst>
                <a:ext uri="{63B3BB69-23CF-44E3-9099-C40C66FF867C}">
                  <a14:compatExt spid="_x0000_s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327683</xdr:row>
          <xdr:rowOff>76200</xdr:rowOff>
        </xdr:from>
        <xdr:to>
          <xdr:col>13317</xdr:col>
          <xdr:colOff>190500</xdr:colOff>
          <xdr:row>327686</xdr:row>
          <xdr:rowOff>114300</xdr:rowOff>
        </xdr:to>
        <xdr:sp macro="" textlink="">
          <xdr:nvSpPr>
            <xdr:cNvPr id="2886" name="Object 838" hidden="1">
              <a:extLst>
                <a:ext uri="{63B3BB69-23CF-44E3-9099-C40C66FF867C}">
                  <a14:compatExt spid="_x0000_s2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393219</xdr:row>
          <xdr:rowOff>76200</xdr:rowOff>
        </xdr:from>
        <xdr:to>
          <xdr:col>13317</xdr:col>
          <xdr:colOff>190500</xdr:colOff>
          <xdr:row>393222</xdr:row>
          <xdr:rowOff>114300</xdr:rowOff>
        </xdr:to>
        <xdr:sp macro="" textlink="">
          <xdr:nvSpPr>
            <xdr:cNvPr id="2887" name="Object 839" hidden="1">
              <a:extLst>
                <a:ext uri="{63B3BB69-23CF-44E3-9099-C40C66FF867C}">
                  <a14:compatExt spid="_x0000_s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458755</xdr:row>
          <xdr:rowOff>76200</xdr:rowOff>
        </xdr:from>
        <xdr:to>
          <xdr:col>13317</xdr:col>
          <xdr:colOff>190500</xdr:colOff>
          <xdr:row>458758</xdr:row>
          <xdr:rowOff>114300</xdr:rowOff>
        </xdr:to>
        <xdr:sp macro="" textlink="">
          <xdr:nvSpPr>
            <xdr:cNvPr id="2888" name="Object 840" hidden="1">
              <a:extLst>
                <a:ext uri="{63B3BB69-23CF-44E3-9099-C40C66FF867C}">
                  <a14:compatExt spid="_x0000_s2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524291</xdr:row>
          <xdr:rowOff>76200</xdr:rowOff>
        </xdr:from>
        <xdr:to>
          <xdr:col>13317</xdr:col>
          <xdr:colOff>190500</xdr:colOff>
          <xdr:row>524294</xdr:row>
          <xdr:rowOff>114300</xdr:rowOff>
        </xdr:to>
        <xdr:sp macro="" textlink="">
          <xdr:nvSpPr>
            <xdr:cNvPr id="2889" name="Object 841" hidden="1">
              <a:extLst>
                <a:ext uri="{63B3BB69-23CF-44E3-9099-C40C66FF867C}">
                  <a14:compatExt spid="_x0000_s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589827</xdr:row>
          <xdr:rowOff>76200</xdr:rowOff>
        </xdr:from>
        <xdr:to>
          <xdr:col>13317</xdr:col>
          <xdr:colOff>190500</xdr:colOff>
          <xdr:row>589830</xdr:row>
          <xdr:rowOff>114300</xdr:rowOff>
        </xdr:to>
        <xdr:sp macro="" textlink="">
          <xdr:nvSpPr>
            <xdr:cNvPr id="2890" name="Object 842" hidden="1">
              <a:extLst>
                <a:ext uri="{63B3BB69-23CF-44E3-9099-C40C66FF867C}">
                  <a14:compatExt spid="_x0000_s2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655363</xdr:row>
          <xdr:rowOff>76200</xdr:rowOff>
        </xdr:from>
        <xdr:to>
          <xdr:col>13317</xdr:col>
          <xdr:colOff>190500</xdr:colOff>
          <xdr:row>655366</xdr:row>
          <xdr:rowOff>114300</xdr:rowOff>
        </xdr:to>
        <xdr:sp macro="" textlink="">
          <xdr:nvSpPr>
            <xdr:cNvPr id="2891" name="Object 843" hidden="1">
              <a:extLst>
                <a:ext uri="{63B3BB69-23CF-44E3-9099-C40C66FF867C}">
                  <a14:compatExt spid="_x0000_s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720899</xdr:row>
          <xdr:rowOff>76200</xdr:rowOff>
        </xdr:from>
        <xdr:to>
          <xdr:col>13317</xdr:col>
          <xdr:colOff>190500</xdr:colOff>
          <xdr:row>720902</xdr:row>
          <xdr:rowOff>114300</xdr:rowOff>
        </xdr:to>
        <xdr:sp macro="" textlink="">
          <xdr:nvSpPr>
            <xdr:cNvPr id="2892" name="Object 844" hidden="1">
              <a:extLst>
                <a:ext uri="{63B3BB69-23CF-44E3-9099-C40C66FF867C}">
                  <a14:compatExt spid="_x0000_s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786435</xdr:row>
          <xdr:rowOff>76200</xdr:rowOff>
        </xdr:from>
        <xdr:to>
          <xdr:col>13317</xdr:col>
          <xdr:colOff>190500</xdr:colOff>
          <xdr:row>786438</xdr:row>
          <xdr:rowOff>114300</xdr:rowOff>
        </xdr:to>
        <xdr:sp macro="" textlink="">
          <xdr:nvSpPr>
            <xdr:cNvPr id="2893" name="Object 845" hidden="1">
              <a:extLst>
                <a:ext uri="{63B3BB69-23CF-44E3-9099-C40C66FF867C}">
                  <a14:compatExt spid="_x0000_s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851971</xdr:row>
          <xdr:rowOff>76200</xdr:rowOff>
        </xdr:from>
        <xdr:to>
          <xdr:col>13317</xdr:col>
          <xdr:colOff>190500</xdr:colOff>
          <xdr:row>851974</xdr:row>
          <xdr:rowOff>114300</xdr:rowOff>
        </xdr:to>
        <xdr:sp macro="" textlink="">
          <xdr:nvSpPr>
            <xdr:cNvPr id="2894" name="Object 846" hidden="1">
              <a:extLst>
                <a:ext uri="{63B3BB69-23CF-44E3-9099-C40C66FF867C}">
                  <a14:compatExt spid="_x0000_s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917507</xdr:row>
          <xdr:rowOff>76200</xdr:rowOff>
        </xdr:from>
        <xdr:to>
          <xdr:col>13317</xdr:col>
          <xdr:colOff>190500</xdr:colOff>
          <xdr:row>917510</xdr:row>
          <xdr:rowOff>114300</xdr:rowOff>
        </xdr:to>
        <xdr:sp macro="" textlink="">
          <xdr:nvSpPr>
            <xdr:cNvPr id="2895" name="Object 847" hidden="1">
              <a:extLst>
                <a:ext uri="{63B3BB69-23CF-44E3-9099-C40C66FF867C}">
                  <a14:compatExt spid="_x0000_s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13312</xdr:col>
          <xdr:colOff>518160</xdr:colOff>
          <xdr:row>983043</xdr:row>
          <xdr:rowOff>76200</xdr:rowOff>
        </xdr:from>
        <xdr:to>
          <xdr:col>13317</xdr:col>
          <xdr:colOff>190500</xdr:colOff>
          <xdr:row>983046</xdr:row>
          <xdr:rowOff>114300</xdr:rowOff>
        </xdr:to>
        <xdr:sp macro="" textlink="">
          <xdr:nvSpPr>
            <xdr:cNvPr id="2896" name="Object 848" hidden="1">
              <a:extLst>
                <a:ext uri="{63B3BB69-23CF-44E3-9099-C40C66FF867C}">
                  <a14:compatExt spid="_x0000_s2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3</xdr:row>
          <xdr:rowOff>76200</xdr:rowOff>
        </xdr:from>
        <xdr:to>
          <xdr:col>13573</xdr:col>
          <xdr:colOff>190500</xdr:colOff>
          <xdr:row>6</xdr:row>
          <xdr:rowOff>114300</xdr:rowOff>
        </xdr:to>
        <xdr:sp macro="" textlink="">
          <xdr:nvSpPr>
            <xdr:cNvPr id="2897" name="Object 849" hidden="1">
              <a:extLst>
                <a:ext uri="{63B3BB69-23CF-44E3-9099-C40C66FF867C}">
                  <a14:compatExt spid="_x0000_s2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65539</xdr:row>
          <xdr:rowOff>76200</xdr:rowOff>
        </xdr:from>
        <xdr:to>
          <xdr:col>13573</xdr:col>
          <xdr:colOff>190500</xdr:colOff>
          <xdr:row>65542</xdr:row>
          <xdr:rowOff>114300</xdr:rowOff>
        </xdr:to>
        <xdr:sp macro="" textlink="">
          <xdr:nvSpPr>
            <xdr:cNvPr id="2898" name="Object 850" hidden="1">
              <a:extLst>
                <a:ext uri="{63B3BB69-23CF-44E3-9099-C40C66FF867C}">
                  <a14:compatExt spid="_x0000_s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131075</xdr:row>
          <xdr:rowOff>76200</xdr:rowOff>
        </xdr:from>
        <xdr:to>
          <xdr:col>13573</xdr:col>
          <xdr:colOff>190500</xdr:colOff>
          <xdr:row>131078</xdr:row>
          <xdr:rowOff>114300</xdr:rowOff>
        </xdr:to>
        <xdr:sp macro="" textlink="">
          <xdr:nvSpPr>
            <xdr:cNvPr id="2899" name="Object 851" hidden="1">
              <a:extLst>
                <a:ext uri="{63B3BB69-23CF-44E3-9099-C40C66FF867C}">
                  <a14:compatExt spid="_x0000_s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196611</xdr:row>
          <xdr:rowOff>76200</xdr:rowOff>
        </xdr:from>
        <xdr:to>
          <xdr:col>13573</xdr:col>
          <xdr:colOff>190500</xdr:colOff>
          <xdr:row>196614</xdr:row>
          <xdr:rowOff>114300</xdr:rowOff>
        </xdr:to>
        <xdr:sp macro="" textlink="">
          <xdr:nvSpPr>
            <xdr:cNvPr id="2900" name="Object 852" hidden="1">
              <a:extLst>
                <a:ext uri="{63B3BB69-23CF-44E3-9099-C40C66FF867C}">
                  <a14:compatExt spid="_x0000_s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262147</xdr:row>
          <xdr:rowOff>76200</xdr:rowOff>
        </xdr:from>
        <xdr:to>
          <xdr:col>13573</xdr:col>
          <xdr:colOff>190500</xdr:colOff>
          <xdr:row>262150</xdr:row>
          <xdr:rowOff>114300</xdr:rowOff>
        </xdr:to>
        <xdr:sp macro="" textlink="">
          <xdr:nvSpPr>
            <xdr:cNvPr id="2901" name="Object 853" hidden="1">
              <a:extLst>
                <a:ext uri="{63B3BB69-23CF-44E3-9099-C40C66FF867C}">
                  <a14:compatExt spid="_x0000_s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327683</xdr:row>
          <xdr:rowOff>76200</xdr:rowOff>
        </xdr:from>
        <xdr:to>
          <xdr:col>13573</xdr:col>
          <xdr:colOff>190500</xdr:colOff>
          <xdr:row>327686</xdr:row>
          <xdr:rowOff>114300</xdr:rowOff>
        </xdr:to>
        <xdr:sp macro="" textlink="">
          <xdr:nvSpPr>
            <xdr:cNvPr id="2902" name="Object 854" hidden="1">
              <a:extLst>
                <a:ext uri="{63B3BB69-23CF-44E3-9099-C40C66FF867C}">
                  <a14:compatExt spid="_x0000_s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393219</xdr:row>
          <xdr:rowOff>76200</xdr:rowOff>
        </xdr:from>
        <xdr:to>
          <xdr:col>13573</xdr:col>
          <xdr:colOff>190500</xdr:colOff>
          <xdr:row>393222</xdr:row>
          <xdr:rowOff>114300</xdr:rowOff>
        </xdr:to>
        <xdr:sp macro="" textlink="">
          <xdr:nvSpPr>
            <xdr:cNvPr id="2903" name="Object 855" hidden="1">
              <a:extLst>
                <a:ext uri="{63B3BB69-23CF-44E3-9099-C40C66FF867C}">
                  <a14:compatExt spid="_x0000_s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458755</xdr:row>
          <xdr:rowOff>76200</xdr:rowOff>
        </xdr:from>
        <xdr:to>
          <xdr:col>13573</xdr:col>
          <xdr:colOff>190500</xdr:colOff>
          <xdr:row>458758</xdr:row>
          <xdr:rowOff>114300</xdr:rowOff>
        </xdr:to>
        <xdr:sp macro="" textlink="">
          <xdr:nvSpPr>
            <xdr:cNvPr id="2904" name="Object 856" hidden="1">
              <a:extLst>
                <a:ext uri="{63B3BB69-23CF-44E3-9099-C40C66FF867C}">
                  <a14:compatExt spid="_x0000_s2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524291</xdr:row>
          <xdr:rowOff>76200</xdr:rowOff>
        </xdr:from>
        <xdr:to>
          <xdr:col>13573</xdr:col>
          <xdr:colOff>190500</xdr:colOff>
          <xdr:row>524294</xdr:row>
          <xdr:rowOff>114300</xdr:rowOff>
        </xdr:to>
        <xdr:sp macro="" textlink="">
          <xdr:nvSpPr>
            <xdr:cNvPr id="2905" name="Object 857" hidden="1">
              <a:extLst>
                <a:ext uri="{63B3BB69-23CF-44E3-9099-C40C66FF867C}">
                  <a14:compatExt spid="_x0000_s2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589827</xdr:row>
          <xdr:rowOff>76200</xdr:rowOff>
        </xdr:from>
        <xdr:to>
          <xdr:col>13573</xdr:col>
          <xdr:colOff>190500</xdr:colOff>
          <xdr:row>589830</xdr:row>
          <xdr:rowOff>114300</xdr:rowOff>
        </xdr:to>
        <xdr:sp macro="" textlink="">
          <xdr:nvSpPr>
            <xdr:cNvPr id="2906" name="Object 858" hidden="1">
              <a:extLst>
                <a:ext uri="{63B3BB69-23CF-44E3-9099-C40C66FF867C}">
                  <a14:compatExt spid="_x0000_s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655363</xdr:row>
          <xdr:rowOff>76200</xdr:rowOff>
        </xdr:from>
        <xdr:to>
          <xdr:col>13573</xdr:col>
          <xdr:colOff>190500</xdr:colOff>
          <xdr:row>655366</xdr:row>
          <xdr:rowOff>114300</xdr:rowOff>
        </xdr:to>
        <xdr:sp macro="" textlink="">
          <xdr:nvSpPr>
            <xdr:cNvPr id="2907" name="Object 859" hidden="1">
              <a:extLst>
                <a:ext uri="{63B3BB69-23CF-44E3-9099-C40C66FF867C}">
                  <a14:compatExt spid="_x0000_s2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720899</xdr:row>
          <xdr:rowOff>76200</xdr:rowOff>
        </xdr:from>
        <xdr:to>
          <xdr:col>13573</xdr:col>
          <xdr:colOff>190500</xdr:colOff>
          <xdr:row>720902</xdr:row>
          <xdr:rowOff>114300</xdr:rowOff>
        </xdr:to>
        <xdr:sp macro="" textlink="">
          <xdr:nvSpPr>
            <xdr:cNvPr id="2908" name="Object 860" hidden="1">
              <a:extLst>
                <a:ext uri="{63B3BB69-23CF-44E3-9099-C40C66FF867C}">
                  <a14:compatExt spid="_x0000_s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786435</xdr:row>
          <xdr:rowOff>76200</xdr:rowOff>
        </xdr:from>
        <xdr:to>
          <xdr:col>13573</xdr:col>
          <xdr:colOff>190500</xdr:colOff>
          <xdr:row>786438</xdr:row>
          <xdr:rowOff>114300</xdr:rowOff>
        </xdr:to>
        <xdr:sp macro="" textlink="">
          <xdr:nvSpPr>
            <xdr:cNvPr id="2909" name="Object 861" hidden="1">
              <a:extLst>
                <a:ext uri="{63B3BB69-23CF-44E3-9099-C40C66FF867C}">
                  <a14:compatExt spid="_x0000_s2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851971</xdr:row>
          <xdr:rowOff>76200</xdr:rowOff>
        </xdr:from>
        <xdr:to>
          <xdr:col>13573</xdr:col>
          <xdr:colOff>190500</xdr:colOff>
          <xdr:row>851974</xdr:row>
          <xdr:rowOff>114300</xdr:rowOff>
        </xdr:to>
        <xdr:sp macro="" textlink="">
          <xdr:nvSpPr>
            <xdr:cNvPr id="2910" name="Object 862" hidden="1">
              <a:extLst>
                <a:ext uri="{63B3BB69-23CF-44E3-9099-C40C66FF867C}">
                  <a14:compatExt spid="_x0000_s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917507</xdr:row>
          <xdr:rowOff>76200</xdr:rowOff>
        </xdr:from>
        <xdr:to>
          <xdr:col>13573</xdr:col>
          <xdr:colOff>190500</xdr:colOff>
          <xdr:row>917510</xdr:row>
          <xdr:rowOff>114300</xdr:rowOff>
        </xdr:to>
        <xdr:sp macro="" textlink="">
          <xdr:nvSpPr>
            <xdr:cNvPr id="2911" name="Object 863" hidden="1">
              <a:extLst>
                <a:ext uri="{63B3BB69-23CF-44E3-9099-C40C66FF867C}">
                  <a14:compatExt spid="_x0000_s2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13568</xdr:col>
          <xdr:colOff>518160</xdr:colOff>
          <xdr:row>983043</xdr:row>
          <xdr:rowOff>76200</xdr:rowOff>
        </xdr:from>
        <xdr:to>
          <xdr:col>13573</xdr:col>
          <xdr:colOff>190500</xdr:colOff>
          <xdr:row>983046</xdr:row>
          <xdr:rowOff>114300</xdr:rowOff>
        </xdr:to>
        <xdr:sp macro="" textlink="">
          <xdr:nvSpPr>
            <xdr:cNvPr id="2912" name="Object 864" hidden="1">
              <a:extLst>
                <a:ext uri="{63B3BB69-23CF-44E3-9099-C40C66FF867C}">
                  <a14:compatExt spid="_x0000_s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3</xdr:row>
          <xdr:rowOff>76200</xdr:rowOff>
        </xdr:from>
        <xdr:to>
          <xdr:col>13829</xdr:col>
          <xdr:colOff>190500</xdr:colOff>
          <xdr:row>6</xdr:row>
          <xdr:rowOff>114300</xdr:rowOff>
        </xdr:to>
        <xdr:sp macro="" textlink="">
          <xdr:nvSpPr>
            <xdr:cNvPr id="2913" name="Object 865" hidden="1">
              <a:extLst>
                <a:ext uri="{63B3BB69-23CF-44E3-9099-C40C66FF867C}">
                  <a14:compatExt spid="_x0000_s2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65539</xdr:row>
          <xdr:rowOff>76200</xdr:rowOff>
        </xdr:from>
        <xdr:to>
          <xdr:col>13829</xdr:col>
          <xdr:colOff>190500</xdr:colOff>
          <xdr:row>65542</xdr:row>
          <xdr:rowOff>114300</xdr:rowOff>
        </xdr:to>
        <xdr:sp macro="" textlink="">
          <xdr:nvSpPr>
            <xdr:cNvPr id="2914" name="Object 866" hidden="1">
              <a:extLst>
                <a:ext uri="{63B3BB69-23CF-44E3-9099-C40C66FF867C}">
                  <a14:compatExt spid="_x0000_s2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131075</xdr:row>
          <xdr:rowOff>76200</xdr:rowOff>
        </xdr:from>
        <xdr:to>
          <xdr:col>13829</xdr:col>
          <xdr:colOff>190500</xdr:colOff>
          <xdr:row>131078</xdr:row>
          <xdr:rowOff>114300</xdr:rowOff>
        </xdr:to>
        <xdr:sp macro="" textlink="">
          <xdr:nvSpPr>
            <xdr:cNvPr id="2915" name="Object 867" hidden="1">
              <a:extLst>
                <a:ext uri="{63B3BB69-23CF-44E3-9099-C40C66FF867C}">
                  <a14:compatExt spid="_x0000_s2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196611</xdr:row>
          <xdr:rowOff>76200</xdr:rowOff>
        </xdr:from>
        <xdr:to>
          <xdr:col>13829</xdr:col>
          <xdr:colOff>190500</xdr:colOff>
          <xdr:row>196614</xdr:row>
          <xdr:rowOff>114300</xdr:rowOff>
        </xdr:to>
        <xdr:sp macro="" textlink="">
          <xdr:nvSpPr>
            <xdr:cNvPr id="2916" name="Object 868" hidden="1">
              <a:extLst>
                <a:ext uri="{63B3BB69-23CF-44E3-9099-C40C66FF867C}">
                  <a14:compatExt spid="_x0000_s2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262147</xdr:row>
          <xdr:rowOff>76200</xdr:rowOff>
        </xdr:from>
        <xdr:to>
          <xdr:col>13829</xdr:col>
          <xdr:colOff>190500</xdr:colOff>
          <xdr:row>262150</xdr:row>
          <xdr:rowOff>114300</xdr:rowOff>
        </xdr:to>
        <xdr:sp macro="" textlink="">
          <xdr:nvSpPr>
            <xdr:cNvPr id="2917" name="Object 869" hidden="1">
              <a:extLst>
                <a:ext uri="{63B3BB69-23CF-44E3-9099-C40C66FF867C}">
                  <a14:compatExt spid="_x0000_s2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327683</xdr:row>
          <xdr:rowOff>76200</xdr:rowOff>
        </xdr:from>
        <xdr:to>
          <xdr:col>13829</xdr:col>
          <xdr:colOff>190500</xdr:colOff>
          <xdr:row>327686</xdr:row>
          <xdr:rowOff>114300</xdr:rowOff>
        </xdr:to>
        <xdr:sp macro="" textlink="">
          <xdr:nvSpPr>
            <xdr:cNvPr id="2918" name="Object 870" hidden="1">
              <a:extLst>
                <a:ext uri="{63B3BB69-23CF-44E3-9099-C40C66FF867C}">
                  <a14:compatExt spid="_x0000_s2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393219</xdr:row>
          <xdr:rowOff>76200</xdr:rowOff>
        </xdr:from>
        <xdr:to>
          <xdr:col>13829</xdr:col>
          <xdr:colOff>190500</xdr:colOff>
          <xdr:row>393222</xdr:row>
          <xdr:rowOff>114300</xdr:rowOff>
        </xdr:to>
        <xdr:sp macro="" textlink="">
          <xdr:nvSpPr>
            <xdr:cNvPr id="2919" name="Object 871" hidden="1">
              <a:extLst>
                <a:ext uri="{63B3BB69-23CF-44E3-9099-C40C66FF867C}">
                  <a14:compatExt spid="_x0000_s2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458755</xdr:row>
          <xdr:rowOff>76200</xdr:rowOff>
        </xdr:from>
        <xdr:to>
          <xdr:col>13829</xdr:col>
          <xdr:colOff>190500</xdr:colOff>
          <xdr:row>458758</xdr:row>
          <xdr:rowOff>114300</xdr:rowOff>
        </xdr:to>
        <xdr:sp macro="" textlink="">
          <xdr:nvSpPr>
            <xdr:cNvPr id="2920" name="Object 872" hidden="1">
              <a:extLst>
                <a:ext uri="{63B3BB69-23CF-44E3-9099-C40C66FF867C}">
                  <a14:compatExt spid="_x0000_s2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524291</xdr:row>
          <xdr:rowOff>76200</xdr:rowOff>
        </xdr:from>
        <xdr:to>
          <xdr:col>13829</xdr:col>
          <xdr:colOff>190500</xdr:colOff>
          <xdr:row>524294</xdr:row>
          <xdr:rowOff>114300</xdr:rowOff>
        </xdr:to>
        <xdr:sp macro="" textlink="">
          <xdr:nvSpPr>
            <xdr:cNvPr id="2921" name="Object 873" hidden="1">
              <a:extLst>
                <a:ext uri="{63B3BB69-23CF-44E3-9099-C40C66FF867C}">
                  <a14:compatExt spid="_x0000_s2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589827</xdr:row>
          <xdr:rowOff>76200</xdr:rowOff>
        </xdr:from>
        <xdr:to>
          <xdr:col>13829</xdr:col>
          <xdr:colOff>190500</xdr:colOff>
          <xdr:row>589830</xdr:row>
          <xdr:rowOff>114300</xdr:rowOff>
        </xdr:to>
        <xdr:sp macro="" textlink="">
          <xdr:nvSpPr>
            <xdr:cNvPr id="2922" name="Object 874" hidden="1">
              <a:extLst>
                <a:ext uri="{63B3BB69-23CF-44E3-9099-C40C66FF867C}">
                  <a14:compatExt spid="_x0000_s2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655363</xdr:row>
          <xdr:rowOff>76200</xdr:rowOff>
        </xdr:from>
        <xdr:to>
          <xdr:col>13829</xdr:col>
          <xdr:colOff>190500</xdr:colOff>
          <xdr:row>655366</xdr:row>
          <xdr:rowOff>114300</xdr:rowOff>
        </xdr:to>
        <xdr:sp macro="" textlink="">
          <xdr:nvSpPr>
            <xdr:cNvPr id="2923" name="Object 875" hidden="1">
              <a:extLst>
                <a:ext uri="{63B3BB69-23CF-44E3-9099-C40C66FF867C}">
                  <a14:compatExt spid="_x0000_s2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720899</xdr:row>
          <xdr:rowOff>76200</xdr:rowOff>
        </xdr:from>
        <xdr:to>
          <xdr:col>13829</xdr:col>
          <xdr:colOff>190500</xdr:colOff>
          <xdr:row>720902</xdr:row>
          <xdr:rowOff>114300</xdr:rowOff>
        </xdr:to>
        <xdr:sp macro="" textlink="">
          <xdr:nvSpPr>
            <xdr:cNvPr id="2924" name="Object 876" hidden="1">
              <a:extLst>
                <a:ext uri="{63B3BB69-23CF-44E3-9099-C40C66FF867C}">
                  <a14:compatExt spid="_x0000_s2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786435</xdr:row>
          <xdr:rowOff>76200</xdr:rowOff>
        </xdr:from>
        <xdr:to>
          <xdr:col>13829</xdr:col>
          <xdr:colOff>190500</xdr:colOff>
          <xdr:row>786438</xdr:row>
          <xdr:rowOff>114300</xdr:rowOff>
        </xdr:to>
        <xdr:sp macro="" textlink="">
          <xdr:nvSpPr>
            <xdr:cNvPr id="2925" name="Object 877" hidden="1">
              <a:extLst>
                <a:ext uri="{63B3BB69-23CF-44E3-9099-C40C66FF867C}">
                  <a14:compatExt spid="_x0000_s2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851971</xdr:row>
          <xdr:rowOff>76200</xdr:rowOff>
        </xdr:from>
        <xdr:to>
          <xdr:col>13829</xdr:col>
          <xdr:colOff>190500</xdr:colOff>
          <xdr:row>851974</xdr:row>
          <xdr:rowOff>114300</xdr:rowOff>
        </xdr:to>
        <xdr:sp macro="" textlink="">
          <xdr:nvSpPr>
            <xdr:cNvPr id="2926" name="Object 878" hidden="1">
              <a:extLst>
                <a:ext uri="{63B3BB69-23CF-44E3-9099-C40C66FF867C}">
                  <a14:compatExt spid="_x0000_s2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917507</xdr:row>
          <xdr:rowOff>76200</xdr:rowOff>
        </xdr:from>
        <xdr:to>
          <xdr:col>13829</xdr:col>
          <xdr:colOff>190500</xdr:colOff>
          <xdr:row>917510</xdr:row>
          <xdr:rowOff>114300</xdr:rowOff>
        </xdr:to>
        <xdr:sp macro="" textlink="">
          <xdr:nvSpPr>
            <xdr:cNvPr id="2927" name="Object 879" hidden="1">
              <a:extLst>
                <a:ext uri="{63B3BB69-23CF-44E3-9099-C40C66FF867C}">
                  <a14:compatExt spid="_x0000_s2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13824</xdr:col>
          <xdr:colOff>518160</xdr:colOff>
          <xdr:row>983043</xdr:row>
          <xdr:rowOff>76200</xdr:rowOff>
        </xdr:from>
        <xdr:to>
          <xdr:col>13829</xdr:col>
          <xdr:colOff>190500</xdr:colOff>
          <xdr:row>983046</xdr:row>
          <xdr:rowOff>114300</xdr:rowOff>
        </xdr:to>
        <xdr:sp macro="" textlink="">
          <xdr:nvSpPr>
            <xdr:cNvPr id="2928" name="Object 880" hidden="1">
              <a:extLst>
                <a:ext uri="{63B3BB69-23CF-44E3-9099-C40C66FF867C}">
                  <a14:compatExt spid="_x0000_s2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3</xdr:row>
          <xdr:rowOff>76200</xdr:rowOff>
        </xdr:from>
        <xdr:to>
          <xdr:col>14085</xdr:col>
          <xdr:colOff>190500</xdr:colOff>
          <xdr:row>6</xdr:row>
          <xdr:rowOff>114300</xdr:rowOff>
        </xdr:to>
        <xdr:sp macro="" textlink="">
          <xdr:nvSpPr>
            <xdr:cNvPr id="2929" name="Object 881" hidden="1">
              <a:extLst>
                <a:ext uri="{63B3BB69-23CF-44E3-9099-C40C66FF867C}">
                  <a14:compatExt spid="_x0000_s2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65539</xdr:row>
          <xdr:rowOff>76200</xdr:rowOff>
        </xdr:from>
        <xdr:to>
          <xdr:col>14085</xdr:col>
          <xdr:colOff>190500</xdr:colOff>
          <xdr:row>65542</xdr:row>
          <xdr:rowOff>114300</xdr:rowOff>
        </xdr:to>
        <xdr:sp macro="" textlink="">
          <xdr:nvSpPr>
            <xdr:cNvPr id="2930" name="Object 882" hidden="1">
              <a:extLst>
                <a:ext uri="{63B3BB69-23CF-44E3-9099-C40C66FF867C}">
                  <a14:compatExt spid="_x0000_s2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131075</xdr:row>
          <xdr:rowOff>76200</xdr:rowOff>
        </xdr:from>
        <xdr:to>
          <xdr:col>14085</xdr:col>
          <xdr:colOff>190500</xdr:colOff>
          <xdr:row>131078</xdr:row>
          <xdr:rowOff>114300</xdr:rowOff>
        </xdr:to>
        <xdr:sp macro="" textlink="">
          <xdr:nvSpPr>
            <xdr:cNvPr id="2931" name="Object 883" hidden="1">
              <a:extLst>
                <a:ext uri="{63B3BB69-23CF-44E3-9099-C40C66FF867C}">
                  <a14:compatExt spid="_x0000_s2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196611</xdr:row>
          <xdr:rowOff>76200</xdr:rowOff>
        </xdr:from>
        <xdr:to>
          <xdr:col>14085</xdr:col>
          <xdr:colOff>190500</xdr:colOff>
          <xdr:row>196614</xdr:row>
          <xdr:rowOff>114300</xdr:rowOff>
        </xdr:to>
        <xdr:sp macro="" textlink="">
          <xdr:nvSpPr>
            <xdr:cNvPr id="2932" name="Object 884" hidden="1">
              <a:extLst>
                <a:ext uri="{63B3BB69-23CF-44E3-9099-C40C66FF867C}">
                  <a14:compatExt spid="_x0000_s2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262147</xdr:row>
          <xdr:rowOff>76200</xdr:rowOff>
        </xdr:from>
        <xdr:to>
          <xdr:col>14085</xdr:col>
          <xdr:colOff>190500</xdr:colOff>
          <xdr:row>262150</xdr:row>
          <xdr:rowOff>114300</xdr:rowOff>
        </xdr:to>
        <xdr:sp macro="" textlink="">
          <xdr:nvSpPr>
            <xdr:cNvPr id="2933" name="Object 885" hidden="1">
              <a:extLst>
                <a:ext uri="{63B3BB69-23CF-44E3-9099-C40C66FF867C}">
                  <a14:compatExt spid="_x0000_s2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327683</xdr:row>
          <xdr:rowOff>76200</xdr:rowOff>
        </xdr:from>
        <xdr:to>
          <xdr:col>14085</xdr:col>
          <xdr:colOff>190500</xdr:colOff>
          <xdr:row>327686</xdr:row>
          <xdr:rowOff>114300</xdr:rowOff>
        </xdr:to>
        <xdr:sp macro="" textlink="">
          <xdr:nvSpPr>
            <xdr:cNvPr id="2934" name="Object 886" hidden="1">
              <a:extLst>
                <a:ext uri="{63B3BB69-23CF-44E3-9099-C40C66FF867C}">
                  <a14:compatExt spid="_x0000_s2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393219</xdr:row>
          <xdr:rowOff>76200</xdr:rowOff>
        </xdr:from>
        <xdr:to>
          <xdr:col>14085</xdr:col>
          <xdr:colOff>190500</xdr:colOff>
          <xdr:row>393222</xdr:row>
          <xdr:rowOff>114300</xdr:rowOff>
        </xdr:to>
        <xdr:sp macro="" textlink="">
          <xdr:nvSpPr>
            <xdr:cNvPr id="2935" name="Object 887" hidden="1">
              <a:extLst>
                <a:ext uri="{63B3BB69-23CF-44E3-9099-C40C66FF867C}">
                  <a14:compatExt spid="_x0000_s2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458755</xdr:row>
          <xdr:rowOff>76200</xdr:rowOff>
        </xdr:from>
        <xdr:to>
          <xdr:col>14085</xdr:col>
          <xdr:colOff>190500</xdr:colOff>
          <xdr:row>458758</xdr:row>
          <xdr:rowOff>114300</xdr:rowOff>
        </xdr:to>
        <xdr:sp macro="" textlink="">
          <xdr:nvSpPr>
            <xdr:cNvPr id="2936" name="Object 888" hidden="1">
              <a:extLst>
                <a:ext uri="{63B3BB69-23CF-44E3-9099-C40C66FF867C}">
                  <a14:compatExt spid="_x0000_s2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524291</xdr:row>
          <xdr:rowOff>76200</xdr:rowOff>
        </xdr:from>
        <xdr:to>
          <xdr:col>14085</xdr:col>
          <xdr:colOff>190500</xdr:colOff>
          <xdr:row>524294</xdr:row>
          <xdr:rowOff>114300</xdr:rowOff>
        </xdr:to>
        <xdr:sp macro="" textlink="">
          <xdr:nvSpPr>
            <xdr:cNvPr id="2937" name="Object 889" hidden="1">
              <a:extLst>
                <a:ext uri="{63B3BB69-23CF-44E3-9099-C40C66FF867C}">
                  <a14:compatExt spid="_x0000_s2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589827</xdr:row>
          <xdr:rowOff>76200</xdr:rowOff>
        </xdr:from>
        <xdr:to>
          <xdr:col>14085</xdr:col>
          <xdr:colOff>190500</xdr:colOff>
          <xdr:row>589830</xdr:row>
          <xdr:rowOff>114300</xdr:rowOff>
        </xdr:to>
        <xdr:sp macro="" textlink="">
          <xdr:nvSpPr>
            <xdr:cNvPr id="2938" name="Object 890" hidden="1">
              <a:extLst>
                <a:ext uri="{63B3BB69-23CF-44E3-9099-C40C66FF867C}">
                  <a14:compatExt spid="_x0000_s2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655363</xdr:row>
          <xdr:rowOff>76200</xdr:rowOff>
        </xdr:from>
        <xdr:to>
          <xdr:col>14085</xdr:col>
          <xdr:colOff>190500</xdr:colOff>
          <xdr:row>655366</xdr:row>
          <xdr:rowOff>114300</xdr:rowOff>
        </xdr:to>
        <xdr:sp macro="" textlink="">
          <xdr:nvSpPr>
            <xdr:cNvPr id="2939" name="Object 891" hidden="1">
              <a:extLst>
                <a:ext uri="{63B3BB69-23CF-44E3-9099-C40C66FF867C}">
                  <a14:compatExt spid="_x0000_s2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720899</xdr:row>
          <xdr:rowOff>76200</xdr:rowOff>
        </xdr:from>
        <xdr:to>
          <xdr:col>14085</xdr:col>
          <xdr:colOff>190500</xdr:colOff>
          <xdr:row>720902</xdr:row>
          <xdr:rowOff>114300</xdr:rowOff>
        </xdr:to>
        <xdr:sp macro="" textlink="">
          <xdr:nvSpPr>
            <xdr:cNvPr id="2940" name="Object 892" hidden="1">
              <a:extLst>
                <a:ext uri="{63B3BB69-23CF-44E3-9099-C40C66FF867C}">
                  <a14:compatExt spid="_x0000_s2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786435</xdr:row>
          <xdr:rowOff>76200</xdr:rowOff>
        </xdr:from>
        <xdr:to>
          <xdr:col>14085</xdr:col>
          <xdr:colOff>190500</xdr:colOff>
          <xdr:row>786438</xdr:row>
          <xdr:rowOff>114300</xdr:rowOff>
        </xdr:to>
        <xdr:sp macro="" textlink="">
          <xdr:nvSpPr>
            <xdr:cNvPr id="2941" name="Object 893" hidden="1">
              <a:extLst>
                <a:ext uri="{63B3BB69-23CF-44E3-9099-C40C66FF867C}">
                  <a14:compatExt spid="_x0000_s2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851971</xdr:row>
          <xdr:rowOff>76200</xdr:rowOff>
        </xdr:from>
        <xdr:to>
          <xdr:col>14085</xdr:col>
          <xdr:colOff>190500</xdr:colOff>
          <xdr:row>851974</xdr:row>
          <xdr:rowOff>114300</xdr:rowOff>
        </xdr:to>
        <xdr:sp macro="" textlink="">
          <xdr:nvSpPr>
            <xdr:cNvPr id="2942" name="Object 894" hidden="1">
              <a:extLst>
                <a:ext uri="{63B3BB69-23CF-44E3-9099-C40C66FF867C}">
                  <a14:compatExt spid="_x0000_s2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917507</xdr:row>
          <xdr:rowOff>76200</xdr:rowOff>
        </xdr:from>
        <xdr:to>
          <xdr:col>14085</xdr:col>
          <xdr:colOff>190500</xdr:colOff>
          <xdr:row>917510</xdr:row>
          <xdr:rowOff>114300</xdr:rowOff>
        </xdr:to>
        <xdr:sp macro="" textlink="">
          <xdr:nvSpPr>
            <xdr:cNvPr id="2943" name="Object 895" hidden="1">
              <a:extLst>
                <a:ext uri="{63B3BB69-23CF-44E3-9099-C40C66FF867C}">
                  <a14:compatExt spid="_x0000_s2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14080</xdr:col>
          <xdr:colOff>518160</xdr:colOff>
          <xdr:row>983043</xdr:row>
          <xdr:rowOff>76200</xdr:rowOff>
        </xdr:from>
        <xdr:to>
          <xdr:col>14085</xdr:col>
          <xdr:colOff>190500</xdr:colOff>
          <xdr:row>983046</xdr:row>
          <xdr:rowOff>114300</xdr:rowOff>
        </xdr:to>
        <xdr:sp macro="" textlink="">
          <xdr:nvSpPr>
            <xdr:cNvPr id="2944" name="Object 896" hidden="1">
              <a:extLst>
                <a:ext uri="{63B3BB69-23CF-44E3-9099-C40C66FF867C}">
                  <a14:compatExt spid="_x0000_s2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3</xdr:row>
          <xdr:rowOff>76200</xdr:rowOff>
        </xdr:from>
        <xdr:to>
          <xdr:col>14341</xdr:col>
          <xdr:colOff>190500</xdr:colOff>
          <xdr:row>6</xdr:row>
          <xdr:rowOff>114300</xdr:rowOff>
        </xdr:to>
        <xdr:sp macro="" textlink="">
          <xdr:nvSpPr>
            <xdr:cNvPr id="2945" name="Object 897" hidden="1">
              <a:extLst>
                <a:ext uri="{63B3BB69-23CF-44E3-9099-C40C66FF867C}">
                  <a14:compatExt spid="_x0000_s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65539</xdr:row>
          <xdr:rowOff>76200</xdr:rowOff>
        </xdr:from>
        <xdr:to>
          <xdr:col>14341</xdr:col>
          <xdr:colOff>190500</xdr:colOff>
          <xdr:row>65542</xdr:row>
          <xdr:rowOff>114300</xdr:rowOff>
        </xdr:to>
        <xdr:sp macro="" textlink="">
          <xdr:nvSpPr>
            <xdr:cNvPr id="2946" name="Object 898" hidden="1">
              <a:extLst>
                <a:ext uri="{63B3BB69-23CF-44E3-9099-C40C66FF867C}">
                  <a14:compatExt spid="_x0000_s2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131075</xdr:row>
          <xdr:rowOff>76200</xdr:rowOff>
        </xdr:from>
        <xdr:to>
          <xdr:col>14341</xdr:col>
          <xdr:colOff>190500</xdr:colOff>
          <xdr:row>131078</xdr:row>
          <xdr:rowOff>114300</xdr:rowOff>
        </xdr:to>
        <xdr:sp macro="" textlink="">
          <xdr:nvSpPr>
            <xdr:cNvPr id="2947" name="Object 899" hidden="1">
              <a:extLst>
                <a:ext uri="{63B3BB69-23CF-44E3-9099-C40C66FF867C}">
                  <a14:compatExt spid="_x0000_s2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196611</xdr:row>
          <xdr:rowOff>76200</xdr:rowOff>
        </xdr:from>
        <xdr:to>
          <xdr:col>14341</xdr:col>
          <xdr:colOff>190500</xdr:colOff>
          <xdr:row>196614</xdr:row>
          <xdr:rowOff>114300</xdr:rowOff>
        </xdr:to>
        <xdr:sp macro="" textlink="">
          <xdr:nvSpPr>
            <xdr:cNvPr id="2948" name="Object 900" hidden="1">
              <a:extLst>
                <a:ext uri="{63B3BB69-23CF-44E3-9099-C40C66FF867C}">
                  <a14:compatExt spid="_x0000_s2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262147</xdr:row>
          <xdr:rowOff>76200</xdr:rowOff>
        </xdr:from>
        <xdr:to>
          <xdr:col>14341</xdr:col>
          <xdr:colOff>190500</xdr:colOff>
          <xdr:row>262150</xdr:row>
          <xdr:rowOff>114300</xdr:rowOff>
        </xdr:to>
        <xdr:sp macro="" textlink="">
          <xdr:nvSpPr>
            <xdr:cNvPr id="2949" name="Object 901" hidden="1">
              <a:extLst>
                <a:ext uri="{63B3BB69-23CF-44E3-9099-C40C66FF867C}">
                  <a14:compatExt spid="_x0000_s2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327683</xdr:row>
          <xdr:rowOff>76200</xdr:rowOff>
        </xdr:from>
        <xdr:to>
          <xdr:col>14341</xdr:col>
          <xdr:colOff>190500</xdr:colOff>
          <xdr:row>327686</xdr:row>
          <xdr:rowOff>114300</xdr:rowOff>
        </xdr:to>
        <xdr:sp macro="" textlink="">
          <xdr:nvSpPr>
            <xdr:cNvPr id="2950" name="Object 902" hidden="1">
              <a:extLst>
                <a:ext uri="{63B3BB69-23CF-44E3-9099-C40C66FF867C}">
                  <a14:compatExt spid="_x0000_s2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393219</xdr:row>
          <xdr:rowOff>76200</xdr:rowOff>
        </xdr:from>
        <xdr:to>
          <xdr:col>14341</xdr:col>
          <xdr:colOff>190500</xdr:colOff>
          <xdr:row>393222</xdr:row>
          <xdr:rowOff>114300</xdr:rowOff>
        </xdr:to>
        <xdr:sp macro="" textlink="">
          <xdr:nvSpPr>
            <xdr:cNvPr id="2951" name="Object 903" hidden="1">
              <a:extLst>
                <a:ext uri="{63B3BB69-23CF-44E3-9099-C40C66FF867C}">
                  <a14:compatExt spid="_x0000_s2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458755</xdr:row>
          <xdr:rowOff>76200</xdr:rowOff>
        </xdr:from>
        <xdr:to>
          <xdr:col>14341</xdr:col>
          <xdr:colOff>190500</xdr:colOff>
          <xdr:row>458758</xdr:row>
          <xdr:rowOff>114300</xdr:rowOff>
        </xdr:to>
        <xdr:sp macro="" textlink="">
          <xdr:nvSpPr>
            <xdr:cNvPr id="2952" name="Object 904" hidden="1">
              <a:extLst>
                <a:ext uri="{63B3BB69-23CF-44E3-9099-C40C66FF867C}">
                  <a14:compatExt spid="_x0000_s2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524291</xdr:row>
          <xdr:rowOff>76200</xdr:rowOff>
        </xdr:from>
        <xdr:to>
          <xdr:col>14341</xdr:col>
          <xdr:colOff>190500</xdr:colOff>
          <xdr:row>524294</xdr:row>
          <xdr:rowOff>114300</xdr:rowOff>
        </xdr:to>
        <xdr:sp macro="" textlink="">
          <xdr:nvSpPr>
            <xdr:cNvPr id="2953" name="Object 905" hidden="1">
              <a:extLst>
                <a:ext uri="{63B3BB69-23CF-44E3-9099-C40C66FF867C}">
                  <a14:compatExt spid="_x0000_s2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589827</xdr:row>
          <xdr:rowOff>76200</xdr:rowOff>
        </xdr:from>
        <xdr:to>
          <xdr:col>14341</xdr:col>
          <xdr:colOff>190500</xdr:colOff>
          <xdr:row>589830</xdr:row>
          <xdr:rowOff>114300</xdr:rowOff>
        </xdr:to>
        <xdr:sp macro="" textlink="">
          <xdr:nvSpPr>
            <xdr:cNvPr id="2954" name="Object 906" hidden="1">
              <a:extLst>
                <a:ext uri="{63B3BB69-23CF-44E3-9099-C40C66FF867C}">
                  <a14:compatExt spid="_x0000_s2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655363</xdr:row>
          <xdr:rowOff>76200</xdr:rowOff>
        </xdr:from>
        <xdr:to>
          <xdr:col>14341</xdr:col>
          <xdr:colOff>190500</xdr:colOff>
          <xdr:row>655366</xdr:row>
          <xdr:rowOff>114300</xdr:rowOff>
        </xdr:to>
        <xdr:sp macro="" textlink="">
          <xdr:nvSpPr>
            <xdr:cNvPr id="2955" name="Object 907" hidden="1">
              <a:extLst>
                <a:ext uri="{63B3BB69-23CF-44E3-9099-C40C66FF867C}">
                  <a14:compatExt spid="_x0000_s2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720899</xdr:row>
          <xdr:rowOff>76200</xdr:rowOff>
        </xdr:from>
        <xdr:to>
          <xdr:col>14341</xdr:col>
          <xdr:colOff>190500</xdr:colOff>
          <xdr:row>720902</xdr:row>
          <xdr:rowOff>114300</xdr:rowOff>
        </xdr:to>
        <xdr:sp macro="" textlink="">
          <xdr:nvSpPr>
            <xdr:cNvPr id="2956" name="Object 908" hidden="1">
              <a:extLst>
                <a:ext uri="{63B3BB69-23CF-44E3-9099-C40C66FF867C}">
                  <a14:compatExt spid="_x0000_s2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786435</xdr:row>
          <xdr:rowOff>76200</xdr:rowOff>
        </xdr:from>
        <xdr:to>
          <xdr:col>14341</xdr:col>
          <xdr:colOff>190500</xdr:colOff>
          <xdr:row>786438</xdr:row>
          <xdr:rowOff>114300</xdr:rowOff>
        </xdr:to>
        <xdr:sp macro="" textlink="">
          <xdr:nvSpPr>
            <xdr:cNvPr id="2957" name="Object 909" hidden="1">
              <a:extLst>
                <a:ext uri="{63B3BB69-23CF-44E3-9099-C40C66FF867C}">
                  <a14:compatExt spid="_x0000_s2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851971</xdr:row>
          <xdr:rowOff>76200</xdr:rowOff>
        </xdr:from>
        <xdr:to>
          <xdr:col>14341</xdr:col>
          <xdr:colOff>190500</xdr:colOff>
          <xdr:row>851974</xdr:row>
          <xdr:rowOff>114300</xdr:rowOff>
        </xdr:to>
        <xdr:sp macro="" textlink="">
          <xdr:nvSpPr>
            <xdr:cNvPr id="2958" name="Object 910" hidden="1">
              <a:extLst>
                <a:ext uri="{63B3BB69-23CF-44E3-9099-C40C66FF867C}">
                  <a14:compatExt spid="_x0000_s2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917507</xdr:row>
          <xdr:rowOff>76200</xdr:rowOff>
        </xdr:from>
        <xdr:to>
          <xdr:col>14341</xdr:col>
          <xdr:colOff>190500</xdr:colOff>
          <xdr:row>917510</xdr:row>
          <xdr:rowOff>114300</xdr:rowOff>
        </xdr:to>
        <xdr:sp macro="" textlink="">
          <xdr:nvSpPr>
            <xdr:cNvPr id="2959" name="Object 911" hidden="1">
              <a:extLst>
                <a:ext uri="{63B3BB69-23CF-44E3-9099-C40C66FF867C}">
                  <a14:compatExt spid="_x0000_s2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14336</xdr:col>
          <xdr:colOff>518160</xdr:colOff>
          <xdr:row>983043</xdr:row>
          <xdr:rowOff>76200</xdr:rowOff>
        </xdr:from>
        <xdr:to>
          <xdr:col>14341</xdr:col>
          <xdr:colOff>190500</xdr:colOff>
          <xdr:row>983046</xdr:row>
          <xdr:rowOff>114300</xdr:rowOff>
        </xdr:to>
        <xdr:sp macro="" textlink="">
          <xdr:nvSpPr>
            <xdr:cNvPr id="2960" name="Object 912" hidden="1">
              <a:extLst>
                <a:ext uri="{63B3BB69-23CF-44E3-9099-C40C66FF867C}">
                  <a14:compatExt spid="_x0000_s2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3</xdr:row>
          <xdr:rowOff>76200</xdr:rowOff>
        </xdr:from>
        <xdr:to>
          <xdr:col>14597</xdr:col>
          <xdr:colOff>190500</xdr:colOff>
          <xdr:row>6</xdr:row>
          <xdr:rowOff>114300</xdr:rowOff>
        </xdr:to>
        <xdr:sp macro="" textlink="">
          <xdr:nvSpPr>
            <xdr:cNvPr id="2961" name="Object 913" hidden="1">
              <a:extLst>
                <a:ext uri="{63B3BB69-23CF-44E3-9099-C40C66FF867C}">
                  <a14:compatExt spid="_x0000_s2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65539</xdr:row>
          <xdr:rowOff>76200</xdr:rowOff>
        </xdr:from>
        <xdr:to>
          <xdr:col>14597</xdr:col>
          <xdr:colOff>190500</xdr:colOff>
          <xdr:row>65542</xdr:row>
          <xdr:rowOff>114300</xdr:rowOff>
        </xdr:to>
        <xdr:sp macro="" textlink="">
          <xdr:nvSpPr>
            <xdr:cNvPr id="2962" name="Object 914" hidden="1">
              <a:extLst>
                <a:ext uri="{63B3BB69-23CF-44E3-9099-C40C66FF867C}">
                  <a14:compatExt spid="_x0000_s2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131075</xdr:row>
          <xdr:rowOff>76200</xdr:rowOff>
        </xdr:from>
        <xdr:to>
          <xdr:col>14597</xdr:col>
          <xdr:colOff>190500</xdr:colOff>
          <xdr:row>131078</xdr:row>
          <xdr:rowOff>114300</xdr:rowOff>
        </xdr:to>
        <xdr:sp macro="" textlink="">
          <xdr:nvSpPr>
            <xdr:cNvPr id="2963" name="Object 915" hidden="1">
              <a:extLst>
                <a:ext uri="{63B3BB69-23CF-44E3-9099-C40C66FF867C}">
                  <a14:compatExt spid="_x0000_s2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196611</xdr:row>
          <xdr:rowOff>76200</xdr:rowOff>
        </xdr:from>
        <xdr:to>
          <xdr:col>14597</xdr:col>
          <xdr:colOff>190500</xdr:colOff>
          <xdr:row>196614</xdr:row>
          <xdr:rowOff>114300</xdr:rowOff>
        </xdr:to>
        <xdr:sp macro="" textlink="">
          <xdr:nvSpPr>
            <xdr:cNvPr id="2964" name="Object 916" hidden="1">
              <a:extLst>
                <a:ext uri="{63B3BB69-23CF-44E3-9099-C40C66FF867C}">
                  <a14:compatExt spid="_x0000_s2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262147</xdr:row>
          <xdr:rowOff>76200</xdr:rowOff>
        </xdr:from>
        <xdr:to>
          <xdr:col>14597</xdr:col>
          <xdr:colOff>190500</xdr:colOff>
          <xdr:row>262150</xdr:row>
          <xdr:rowOff>114300</xdr:rowOff>
        </xdr:to>
        <xdr:sp macro="" textlink="">
          <xdr:nvSpPr>
            <xdr:cNvPr id="2965" name="Object 917" hidden="1">
              <a:extLst>
                <a:ext uri="{63B3BB69-23CF-44E3-9099-C40C66FF867C}">
                  <a14:compatExt spid="_x0000_s2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327683</xdr:row>
          <xdr:rowOff>76200</xdr:rowOff>
        </xdr:from>
        <xdr:to>
          <xdr:col>14597</xdr:col>
          <xdr:colOff>190500</xdr:colOff>
          <xdr:row>327686</xdr:row>
          <xdr:rowOff>114300</xdr:rowOff>
        </xdr:to>
        <xdr:sp macro="" textlink="">
          <xdr:nvSpPr>
            <xdr:cNvPr id="2966" name="Object 918" hidden="1">
              <a:extLst>
                <a:ext uri="{63B3BB69-23CF-44E3-9099-C40C66FF867C}">
                  <a14:compatExt spid="_x0000_s2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393219</xdr:row>
          <xdr:rowOff>76200</xdr:rowOff>
        </xdr:from>
        <xdr:to>
          <xdr:col>14597</xdr:col>
          <xdr:colOff>190500</xdr:colOff>
          <xdr:row>393222</xdr:row>
          <xdr:rowOff>114300</xdr:rowOff>
        </xdr:to>
        <xdr:sp macro="" textlink="">
          <xdr:nvSpPr>
            <xdr:cNvPr id="2967" name="Object 919" hidden="1">
              <a:extLst>
                <a:ext uri="{63B3BB69-23CF-44E3-9099-C40C66FF867C}">
                  <a14:compatExt spid="_x0000_s2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458755</xdr:row>
          <xdr:rowOff>76200</xdr:rowOff>
        </xdr:from>
        <xdr:to>
          <xdr:col>14597</xdr:col>
          <xdr:colOff>190500</xdr:colOff>
          <xdr:row>458758</xdr:row>
          <xdr:rowOff>114300</xdr:rowOff>
        </xdr:to>
        <xdr:sp macro="" textlink="">
          <xdr:nvSpPr>
            <xdr:cNvPr id="2968" name="Object 920" hidden="1">
              <a:extLst>
                <a:ext uri="{63B3BB69-23CF-44E3-9099-C40C66FF867C}">
                  <a14:compatExt spid="_x0000_s2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524291</xdr:row>
          <xdr:rowOff>76200</xdr:rowOff>
        </xdr:from>
        <xdr:to>
          <xdr:col>14597</xdr:col>
          <xdr:colOff>190500</xdr:colOff>
          <xdr:row>524294</xdr:row>
          <xdr:rowOff>114300</xdr:rowOff>
        </xdr:to>
        <xdr:sp macro="" textlink="">
          <xdr:nvSpPr>
            <xdr:cNvPr id="2969" name="Object 921" hidden="1">
              <a:extLst>
                <a:ext uri="{63B3BB69-23CF-44E3-9099-C40C66FF867C}">
                  <a14:compatExt spid="_x0000_s2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589827</xdr:row>
          <xdr:rowOff>76200</xdr:rowOff>
        </xdr:from>
        <xdr:to>
          <xdr:col>14597</xdr:col>
          <xdr:colOff>190500</xdr:colOff>
          <xdr:row>589830</xdr:row>
          <xdr:rowOff>114300</xdr:rowOff>
        </xdr:to>
        <xdr:sp macro="" textlink="">
          <xdr:nvSpPr>
            <xdr:cNvPr id="2970" name="Object 922" hidden="1">
              <a:extLst>
                <a:ext uri="{63B3BB69-23CF-44E3-9099-C40C66FF867C}">
                  <a14:compatExt spid="_x0000_s2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655363</xdr:row>
          <xdr:rowOff>76200</xdr:rowOff>
        </xdr:from>
        <xdr:to>
          <xdr:col>14597</xdr:col>
          <xdr:colOff>190500</xdr:colOff>
          <xdr:row>655366</xdr:row>
          <xdr:rowOff>114300</xdr:rowOff>
        </xdr:to>
        <xdr:sp macro="" textlink="">
          <xdr:nvSpPr>
            <xdr:cNvPr id="2971" name="Object 923" hidden="1">
              <a:extLst>
                <a:ext uri="{63B3BB69-23CF-44E3-9099-C40C66FF867C}">
                  <a14:compatExt spid="_x0000_s2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720899</xdr:row>
          <xdr:rowOff>76200</xdr:rowOff>
        </xdr:from>
        <xdr:to>
          <xdr:col>14597</xdr:col>
          <xdr:colOff>190500</xdr:colOff>
          <xdr:row>720902</xdr:row>
          <xdr:rowOff>114300</xdr:rowOff>
        </xdr:to>
        <xdr:sp macro="" textlink="">
          <xdr:nvSpPr>
            <xdr:cNvPr id="2972" name="Object 924" hidden="1">
              <a:extLst>
                <a:ext uri="{63B3BB69-23CF-44E3-9099-C40C66FF867C}">
                  <a14:compatExt spid="_x0000_s2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786435</xdr:row>
          <xdr:rowOff>76200</xdr:rowOff>
        </xdr:from>
        <xdr:to>
          <xdr:col>14597</xdr:col>
          <xdr:colOff>190500</xdr:colOff>
          <xdr:row>786438</xdr:row>
          <xdr:rowOff>114300</xdr:rowOff>
        </xdr:to>
        <xdr:sp macro="" textlink="">
          <xdr:nvSpPr>
            <xdr:cNvPr id="2973" name="Object 925" hidden="1">
              <a:extLst>
                <a:ext uri="{63B3BB69-23CF-44E3-9099-C40C66FF867C}">
                  <a14:compatExt spid="_x0000_s2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851971</xdr:row>
          <xdr:rowOff>76200</xdr:rowOff>
        </xdr:from>
        <xdr:to>
          <xdr:col>14597</xdr:col>
          <xdr:colOff>190500</xdr:colOff>
          <xdr:row>851974</xdr:row>
          <xdr:rowOff>114300</xdr:rowOff>
        </xdr:to>
        <xdr:sp macro="" textlink="">
          <xdr:nvSpPr>
            <xdr:cNvPr id="2974" name="Object 926" hidden="1">
              <a:extLst>
                <a:ext uri="{63B3BB69-23CF-44E3-9099-C40C66FF867C}">
                  <a14:compatExt spid="_x0000_s2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917507</xdr:row>
          <xdr:rowOff>76200</xdr:rowOff>
        </xdr:from>
        <xdr:to>
          <xdr:col>14597</xdr:col>
          <xdr:colOff>190500</xdr:colOff>
          <xdr:row>917510</xdr:row>
          <xdr:rowOff>114300</xdr:rowOff>
        </xdr:to>
        <xdr:sp macro="" textlink="">
          <xdr:nvSpPr>
            <xdr:cNvPr id="2975" name="Object 927" hidden="1">
              <a:extLst>
                <a:ext uri="{63B3BB69-23CF-44E3-9099-C40C66FF867C}">
                  <a14:compatExt spid="_x0000_s2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14592</xdr:col>
          <xdr:colOff>518160</xdr:colOff>
          <xdr:row>983043</xdr:row>
          <xdr:rowOff>76200</xdr:rowOff>
        </xdr:from>
        <xdr:to>
          <xdr:col>14597</xdr:col>
          <xdr:colOff>190500</xdr:colOff>
          <xdr:row>983046</xdr:row>
          <xdr:rowOff>114300</xdr:rowOff>
        </xdr:to>
        <xdr:sp macro="" textlink="">
          <xdr:nvSpPr>
            <xdr:cNvPr id="2976" name="Object 928" hidden="1">
              <a:extLst>
                <a:ext uri="{63B3BB69-23CF-44E3-9099-C40C66FF867C}">
                  <a14:compatExt spid="_x0000_s2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3</xdr:row>
          <xdr:rowOff>76200</xdr:rowOff>
        </xdr:from>
        <xdr:to>
          <xdr:col>14853</xdr:col>
          <xdr:colOff>190500</xdr:colOff>
          <xdr:row>6</xdr:row>
          <xdr:rowOff>114300</xdr:rowOff>
        </xdr:to>
        <xdr:sp macro="" textlink="">
          <xdr:nvSpPr>
            <xdr:cNvPr id="2977" name="Object 929" hidden="1">
              <a:extLst>
                <a:ext uri="{63B3BB69-23CF-44E3-9099-C40C66FF867C}">
                  <a14:compatExt spid="_x0000_s2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65539</xdr:row>
          <xdr:rowOff>76200</xdr:rowOff>
        </xdr:from>
        <xdr:to>
          <xdr:col>14853</xdr:col>
          <xdr:colOff>190500</xdr:colOff>
          <xdr:row>65542</xdr:row>
          <xdr:rowOff>114300</xdr:rowOff>
        </xdr:to>
        <xdr:sp macro="" textlink="">
          <xdr:nvSpPr>
            <xdr:cNvPr id="2978" name="Object 930" hidden="1">
              <a:extLst>
                <a:ext uri="{63B3BB69-23CF-44E3-9099-C40C66FF867C}">
                  <a14:compatExt spid="_x0000_s2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131075</xdr:row>
          <xdr:rowOff>76200</xdr:rowOff>
        </xdr:from>
        <xdr:to>
          <xdr:col>14853</xdr:col>
          <xdr:colOff>190500</xdr:colOff>
          <xdr:row>131078</xdr:row>
          <xdr:rowOff>114300</xdr:rowOff>
        </xdr:to>
        <xdr:sp macro="" textlink="">
          <xdr:nvSpPr>
            <xdr:cNvPr id="2979" name="Object 931" hidden="1">
              <a:extLst>
                <a:ext uri="{63B3BB69-23CF-44E3-9099-C40C66FF867C}">
                  <a14:compatExt spid="_x0000_s2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196611</xdr:row>
          <xdr:rowOff>76200</xdr:rowOff>
        </xdr:from>
        <xdr:to>
          <xdr:col>14853</xdr:col>
          <xdr:colOff>190500</xdr:colOff>
          <xdr:row>196614</xdr:row>
          <xdr:rowOff>114300</xdr:rowOff>
        </xdr:to>
        <xdr:sp macro="" textlink="">
          <xdr:nvSpPr>
            <xdr:cNvPr id="2980" name="Object 932" hidden="1">
              <a:extLst>
                <a:ext uri="{63B3BB69-23CF-44E3-9099-C40C66FF867C}">
                  <a14:compatExt spid="_x0000_s2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262147</xdr:row>
          <xdr:rowOff>76200</xdr:rowOff>
        </xdr:from>
        <xdr:to>
          <xdr:col>14853</xdr:col>
          <xdr:colOff>190500</xdr:colOff>
          <xdr:row>262150</xdr:row>
          <xdr:rowOff>114300</xdr:rowOff>
        </xdr:to>
        <xdr:sp macro="" textlink="">
          <xdr:nvSpPr>
            <xdr:cNvPr id="2981" name="Object 933" hidden="1">
              <a:extLst>
                <a:ext uri="{63B3BB69-23CF-44E3-9099-C40C66FF867C}">
                  <a14:compatExt spid="_x0000_s2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327683</xdr:row>
          <xdr:rowOff>76200</xdr:rowOff>
        </xdr:from>
        <xdr:to>
          <xdr:col>14853</xdr:col>
          <xdr:colOff>190500</xdr:colOff>
          <xdr:row>327686</xdr:row>
          <xdr:rowOff>114300</xdr:rowOff>
        </xdr:to>
        <xdr:sp macro="" textlink="">
          <xdr:nvSpPr>
            <xdr:cNvPr id="2982" name="Object 934" hidden="1">
              <a:extLst>
                <a:ext uri="{63B3BB69-23CF-44E3-9099-C40C66FF867C}">
                  <a14:compatExt spid="_x0000_s2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393219</xdr:row>
          <xdr:rowOff>76200</xdr:rowOff>
        </xdr:from>
        <xdr:to>
          <xdr:col>14853</xdr:col>
          <xdr:colOff>190500</xdr:colOff>
          <xdr:row>393222</xdr:row>
          <xdr:rowOff>114300</xdr:rowOff>
        </xdr:to>
        <xdr:sp macro="" textlink="">
          <xdr:nvSpPr>
            <xdr:cNvPr id="2983" name="Object 935" hidden="1">
              <a:extLst>
                <a:ext uri="{63B3BB69-23CF-44E3-9099-C40C66FF867C}">
                  <a14:compatExt spid="_x0000_s2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458755</xdr:row>
          <xdr:rowOff>76200</xdr:rowOff>
        </xdr:from>
        <xdr:to>
          <xdr:col>14853</xdr:col>
          <xdr:colOff>190500</xdr:colOff>
          <xdr:row>458758</xdr:row>
          <xdr:rowOff>114300</xdr:rowOff>
        </xdr:to>
        <xdr:sp macro="" textlink="">
          <xdr:nvSpPr>
            <xdr:cNvPr id="2984" name="Object 936" hidden="1">
              <a:extLst>
                <a:ext uri="{63B3BB69-23CF-44E3-9099-C40C66FF867C}">
                  <a14:compatExt spid="_x0000_s2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524291</xdr:row>
          <xdr:rowOff>76200</xdr:rowOff>
        </xdr:from>
        <xdr:to>
          <xdr:col>14853</xdr:col>
          <xdr:colOff>190500</xdr:colOff>
          <xdr:row>524294</xdr:row>
          <xdr:rowOff>114300</xdr:rowOff>
        </xdr:to>
        <xdr:sp macro="" textlink="">
          <xdr:nvSpPr>
            <xdr:cNvPr id="2985" name="Object 937" hidden="1">
              <a:extLst>
                <a:ext uri="{63B3BB69-23CF-44E3-9099-C40C66FF867C}">
                  <a14:compatExt spid="_x0000_s2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589827</xdr:row>
          <xdr:rowOff>76200</xdr:rowOff>
        </xdr:from>
        <xdr:to>
          <xdr:col>14853</xdr:col>
          <xdr:colOff>190500</xdr:colOff>
          <xdr:row>589830</xdr:row>
          <xdr:rowOff>114300</xdr:rowOff>
        </xdr:to>
        <xdr:sp macro="" textlink="">
          <xdr:nvSpPr>
            <xdr:cNvPr id="2986" name="Object 938" hidden="1">
              <a:extLst>
                <a:ext uri="{63B3BB69-23CF-44E3-9099-C40C66FF867C}">
                  <a14:compatExt spid="_x0000_s2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655363</xdr:row>
          <xdr:rowOff>76200</xdr:rowOff>
        </xdr:from>
        <xdr:to>
          <xdr:col>14853</xdr:col>
          <xdr:colOff>190500</xdr:colOff>
          <xdr:row>655366</xdr:row>
          <xdr:rowOff>114300</xdr:rowOff>
        </xdr:to>
        <xdr:sp macro="" textlink="">
          <xdr:nvSpPr>
            <xdr:cNvPr id="2987" name="Object 939" hidden="1">
              <a:extLst>
                <a:ext uri="{63B3BB69-23CF-44E3-9099-C40C66FF867C}">
                  <a14:compatExt spid="_x0000_s2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720899</xdr:row>
          <xdr:rowOff>76200</xdr:rowOff>
        </xdr:from>
        <xdr:to>
          <xdr:col>14853</xdr:col>
          <xdr:colOff>190500</xdr:colOff>
          <xdr:row>720902</xdr:row>
          <xdr:rowOff>114300</xdr:rowOff>
        </xdr:to>
        <xdr:sp macro="" textlink="">
          <xdr:nvSpPr>
            <xdr:cNvPr id="2988" name="Object 940" hidden="1">
              <a:extLst>
                <a:ext uri="{63B3BB69-23CF-44E3-9099-C40C66FF867C}">
                  <a14:compatExt spid="_x0000_s2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786435</xdr:row>
          <xdr:rowOff>76200</xdr:rowOff>
        </xdr:from>
        <xdr:to>
          <xdr:col>14853</xdr:col>
          <xdr:colOff>190500</xdr:colOff>
          <xdr:row>786438</xdr:row>
          <xdr:rowOff>114300</xdr:rowOff>
        </xdr:to>
        <xdr:sp macro="" textlink="">
          <xdr:nvSpPr>
            <xdr:cNvPr id="2989" name="Object 941" hidden="1">
              <a:extLst>
                <a:ext uri="{63B3BB69-23CF-44E3-9099-C40C66FF867C}">
                  <a14:compatExt spid="_x0000_s2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851971</xdr:row>
          <xdr:rowOff>76200</xdr:rowOff>
        </xdr:from>
        <xdr:to>
          <xdr:col>14853</xdr:col>
          <xdr:colOff>190500</xdr:colOff>
          <xdr:row>851974</xdr:row>
          <xdr:rowOff>114300</xdr:rowOff>
        </xdr:to>
        <xdr:sp macro="" textlink="">
          <xdr:nvSpPr>
            <xdr:cNvPr id="2990" name="Object 942" hidden="1">
              <a:extLst>
                <a:ext uri="{63B3BB69-23CF-44E3-9099-C40C66FF867C}">
                  <a14:compatExt spid="_x0000_s2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917507</xdr:row>
          <xdr:rowOff>76200</xdr:rowOff>
        </xdr:from>
        <xdr:to>
          <xdr:col>14853</xdr:col>
          <xdr:colOff>190500</xdr:colOff>
          <xdr:row>917510</xdr:row>
          <xdr:rowOff>114300</xdr:rowOff>
        </xdr:to>
        <xdr:sp macro="" textlink="">
          <xdr:nvSpPr>
            <xdr:cNvPr id="2991" name="Object 943" hidden="1">
              <a:extLst>
                <a:ext uri="{63B3BB69-23CF-44E3-9099-C40C66FF867C}">
                  <a14:compatExt spid="_x0000_s2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14848</xdr:col>
          <xdr:colOff>518160</xdr:colOff>
          <xdr:row>983043</xdr:row>
          <xdr:rowOff>76200</xdr:rowOff>
        </xdr:from>
        <xdr:to>
          <xdr:col>14853</xdr:col>
          <xdr:colOff>190500</xdr:colOff>
          <xdr:row>983046</xdr:row>
          <xdr:rowOff>114300</xdr:rowOff>
        </xdr:to>
        <xdr:sp macro="" textlink="">
          <xdr:nvSpPr>
            <xdr:cNvPr id="2992" name="Object 944" hidden="1">
              <a:extLst>
                <a:ext uri="{63B3BB69-23CF-44E3-9099-C40C66FF867C}">
                  <a14:compatExt spid="_x0000_s2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3</xdr:row>
          <xdr:rowOff>76200</xdr:rowOff>
        </xdr:from>
        <xdr:to>
          <xdr:col>15109</xdr:col>
          <xdr:colOff>190500</xdr:colOff>
          <xdr:row>6</xdr:row>
          <xdr:rowOff>114300</xdr:rowOff>
        </xdr:to>
        <xdr:sp macro="" textlink="">
          <xdr:nvSpPr>
            <xdr:cNvPr id="2993" name="Object 945" hidden="1">
              <a:extLst>
                <a:ext uri="{63B3BB69-23CF-44E3-9099-C40C66FF867C}">
                  <a14:compatExt spid="_x0000_s2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65539</xdr:row>
          <xdr:rowOff>76200</xdr:rowOff>
        </xdr:from>
        <xdr:to>
          <xdr:col>15109</xdr:col>
          <xdr:colOff>190500</xdr:colOff>
          <xdr:row>65542</xdr:row>
          <xdr:rowOff>114300</xdr:rowOff>
        </xdr:to>
        <xdr:sp macro="" textlink="">
          <xdr:nvSpPr>
            <xdr:cNvPr id="2994" name="Object 946" hidden="1">
              <a:extLst>
                <a:ext uri="{63B3BB69-23CF-44E3-9099-C40C66FF867C}">
                  <a14:compatExt spid="_x0000_s2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131075</xdr:row>
          <xdr:rowOff>76200</xdr:rowOff>
        </xdr:from>
        <xdr:to>
          <xdr:col>15109</xdr:col>
          <xdr:colOff>190500</xdr:colOff>
          <xdr:row>131078</xdr:row>
          <xdr:rowOff>114300</xdr:rowOff>
        </xdr:to>
        <xdr:sp macro="" textlink="">
          <xdr:nvSpPr>
            <xdr:cNvPr id="2995" name="Object 947" hidden="1">
              <a:extLst>
                <a:ext uri="{63B3BB69-23CF-44E3-9099-C40C66FF867C}">
                  <a14:compatExt spid="_x0000_s2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196611</xdr:row>
          <xdr:rowOff>76200</xdr:rowOff>
        </xdr:from>
        <xdr:to>
          <xdr:col>15109</xdr:col>
          <xdr:colOff>190500</xdr:colOff>
          <xdr:row>196614</xdr:row>
          <xdr:rowOff>114300</xdr:rowOff>
        </xdr:to>
        <xdr:sp macro="" textlink="">
          <xdr:nvSpPr>
            <xdr:cNvPr id="2996" name="Object 948" hidden="1">
              <a:extLst>
                <a:ext uri="{63B3BB69-23CF-44E3-9099-C40C66FF867C}">
                  <a14:compatExt spid="_x0000_s2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262147</xdr:row>
          <xdr:rowOff>76200</xdr:rowOff>
        </xdr:from>
        <xdr:to>
          <xdr:col>15109</xdr:col>
          <xdr:colOff>190500</xdr:colOff>
          <xdr:row>262150</xdr:row>
          <xdr:rowOff>114300</xdr:rowOff>
        </xdr:to>
        <xdr:sp macro="" textlink="">
          <xdr:nvSpPr>
            <xdr:cNvPr id="2997" name="Object 949" hidden="1">
              <a:extLst>
                <a:ext uri="{63B3BB69-23CF-44E3-9099-C40C66FF867C}">
                  <a14:compatExt spid="_x0000_s2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327683</xdr:row>
          <xdr:rowOff>76200</xdr:rowOff>
        </xdr:from>
        <xdr:to>
          <xdr:col>15109</xdr:col>
          <xdr:colOff>190500</xdr:colOff>
          <xdr:row>327686</xdr:row>
          <xdr:rowOff>114300</xdr:rowOff>
        </xdr:to>
        <xdr:sp macro="" textlink="">
          <xdr:nvSpPr>
            <xdr:cNvPr id="2998" name="Object 950" hidden="1">
              <a:extLst>
                <a:ext uri="{63B3BB69-23CF-44E3-9099-C40C66FF867C}">
                  <a14:compatExt spid="_x0000_s2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393219</xdr:row>
          <xdr:rowOff>76200</xdr:rowOff>
        </xdr:from>
        <xdr:to>
          <xdr:col>15109</xdr:col>
          <xdr:colOff>190500</xdr:colOff>
          <xdr:row>393222</xdr:row>
          <xdr:rowOff>114300</xdr:rowOff>
        </xdr:to>
        <xdr:sp macro="" textlink="">
          <xdr:nvSpPr>
            <xdr:cNvPr id="2999" name="Object 951" hidden="1">
              <a:extLst>
                <a:ext uri="{63B3BB69-23CF-44E3-9099-C40C66FF867C}">
                  <a14:compatExt spid="_x0000_s2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458755</xdr:row>
          <xdr:rowOff>76200</xdr:rowOff>
        </xdr:from>
        <xdr:to>
          <xdr:col>15109</xdr:col>
          <xdr:colOff>190500</xdr:colOff>
          <xdr:row>458758</xdr:row>
          <xdr:rowOff>114300</xdr:rowOff>
        </xdr:to>
        <xdr:sp macro="" textlink="">
          <xdr:nvSpPr>
            <xdr:cNvPr id="3000" name="Object 952" hidden="1">
              <a:extLst>
                <a:ext uri="{63B3BB69-23CF-44E3-9099-C40C66FF867C}">
                  <a14:compatExt spid="_x0000_s3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524291</xdr:row>
          <xdr:rowOff>76200</xdr:rowOff>
        </xdr:from>
        <xdr:to>
          <xdr:col>15109</xdr:col>
          <xdr:colOff>190500</xdr:colOff>
          <xdr:row>524294</xdr:row>
          <xdr:rowOff>114300</xdr:rowOff>
        </xdr:to>
        <xdr:sp macro="" textlink="">
          <xdr:nvSpPr>
            <xdr:cNvPr id="3001" name="Object 953" hidden="1">
              <a:extLst>
                <a:ext uri="{63B3BB69-23CF-44E3-9099-C40C66FF867C}">
                  <a14:compatExt spid="_x0000_s3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589827</xdr:row>
          <xdr:rowOff>76200</xdr:rowOff>
        </xdr:from>
        <xdr:to>
          <xdr:col>15109</xdr:col>
          <xdr:colOff>190500</xdr:colOff>
          <xdr:row>589830</xdr:row>
          <xdr:rowOff>114300</xdr:rowOff>
        </xdr:to>
        <xdr:sp macro="" textlink="">
          <xdr:nvSpPr>
            <xdr:cNvPr id="3002" name="Object 954" hidden="1">
              <a:extLst>
                <a:ext uri="{63B3BB69-23CF-44E3-9099-C40C66FF867C}">
                  <a14:compatExt spid="_x0000_s3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655363</xdr:row>
          <xdr:rowOff>76200</xdr:rowOff>
        </xdr:from>
        <xdr:to>
          <xdr:col>15109</xdr:col>
          <xdr:colOff>190500</xdr:colOff>
          <xdr:row>655366</xdr:row>
          <xdr:rowOff>114300</xdr:rowOff>
        </xdr:to>
        <xdr:sp macro="" textlink="">
          <xdr:nvSpPr>
            <xdr:cNvPr id="3003" name="Object 955" hidden="1">
              <a:extLst>
                <a:ext uri="{63B3BB69-23CF-44E3-9099-C40C66FF867C}">
                  <a14:compatExt spid="_x0000_s3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720899</xdr:row>
          <xdr:rowOff>76200</xdr:rowOff>
        </xdr:from>
        <xdr:to>
          <xdr:col>15109</xdr:col>
          <xdr:colOff>190500</xdr:colOff>
          <xdr:row>720902</xdr:row>
          <xdr:rowOff>114300</xdr:rowOff>
        </xdr:to>
        <xdr:sp macro="" textlink="">
          <xdr:nvSpPr>
            <xdr:cNvPr id="3004" name="Object 956" hidden="1">
              <a:extLst>
                <a:ext uri="{63B3BB69-23CF-44E3-9099-C40C66FF867C}">
                  <a14:compatExt spid="_x0000_s3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786435</xdr:row>
          <xdr:rowOff>76200</xdr:rowOff>
        </xdr:from>
        <xdr:to>
          <xdr:col>15109</xdr:col>
          <xdr:colOff>190500</xdr:colOff>
          <xdr:row>786438</xdr:row>
          <xdr:rowOff>114300</xdr:rowOff>
        </xdr:to>
        <xdr:sp macro="" textlink="">
          <xdr:nvSpPr>
            <xdr:cNvPr id="3005" name="Object 957" hidden="1">
              <a:extLst>
                <a:ext uri="{63B3BB69-23CF-44E3-9099-C40C66FF867C}">
                  <a14:compatExt spid="_x0000_s3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851971</xdr:row>
          <xdr:rowOff>76200</xdr:rowOff>
        </xdr:from>
        <xdr:to>
          <xdr:col>15109</xdr:col>
          <xdr:colOff>190500</xdr:colOff>
          <xdr:row>851974</xdr:row>
          <xdr:rowOff>114300</xdr:rowOff>
        </xdr:to>
        <xdr:sp macro="" textlink="">
          <xdr:nvSpPr>
            <xdr:cNvPr id="3006" name="Object 958" hidden="1">
              <a:extLst>
                <a:ext uri="{63B3BB69-23CF-44E3-9099-C40C66FF867C}">
                  <a14:compatExt spid="_x0000_s3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917507</xdr:row>
          <xdr:rowOff>76200</xdr:rowOff>
        </xdr:from>
        <xdr:to>
          <xdr:col>15109</xdr:col>
          <xdr:colOff>190500</xdr:colOff>
          <xdr:row>917510</xdr:row>
          <xdr:rowOff>114300</xdr:rowOff>
        </xdr:to>
        <xdr:sp macro="" textlink="">
          <xdr:nvSpPr>
            <xdr:cNvPr id="3007" name="Object 959" hidden="1">
              <a:extLst>
                <a:ext uri="{63B3BB69-23CF-44E3-9099-C40C66FF867C}">
                  <a14:compatExt spid="_x0000_s3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15104</xdr:col>
          <xdr:colOff>518160</xdr:colOff>
          <xdr:row>983043</xdr:row>
          <xdr:rowOff>76200</xdr:rowOff>
        </xdr:from>
        <xdr:to>
          <xdr:col>15109</xdr:col>
          <xdr:colOff>190500</xdr:colOff>
          <xdr:row>983046</xdr:row>
          <xdr:rowOff>114300</xdr:rowOff>
        </xdr:to>
        <xdr:sp macro="" textlink="">
          <xdr:nvSpPr>
            <xdr:cNvPr id="3008" name="Object 960" hidden="1">
              <a:extLst>
                <a:ext uri="{63B3BB69-23CF-44E3-9099-C40C66FF867C}">
                  <a14:compatExt spid="_x0000_s3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3</xdr:row>
          <xdr:rowOff>76200</xdr:rowOff>
        </xdr:from>
        <xdr:to>
          <xdr:col>15365</xdr:col>
          <xdr:colOff>190500</xdr:colOff>
          <xdr:row>6</xdr:row>
          <xdr:rowOff>114300</xdr:rowOff>
        </xdr:to>
        <xdr:sp macro="" textlink="">
          <xdr:nvSpPr>
            <xdr:cNvPr id="3009" name="Object 961" hidden="1">
              <a:extLst>
                <a:ext uri="{63B3BB69-23CF-44E3-9099-C40C66FF867C}">
                  <a14:compatExt spid="_x0000_s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65539</xdr:row>
          <xdr:rowOff>76200</xdr:rowOff>
        </xdr:from>
        <xdr:to>
          <xdr:col>15365</xdr:col>
          <xdr:colOff>190500</xdr:colOff>
          <xdr:row>65542</xdr:row>
          <xdr:rowOff>114300</xdr:rowOff>
        </xdr:to>
        <xdr:sp macro="" textlink="">
          <xdr:nvSpPr>
            <xdr:cNvPr id="3010" name="Object 962" hidden="1">
              <a:extLst>
                <a:ext uri="{63B3BB69-23CF-44E3-9099-C40C66FF867C}">
                  <a14:compatExt spid="_x0000_s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131075</xdr:row>
          <xdr:rowOff>76200</xdr:rowOff>
        </xdr:from>
        <xdr:to>
          <xdr:col>15365</xdr:col>
          <xdr:colOff>190500</xdr:colOff>
          <xdr:row>131078</xdr:row>
          <xdr:rowOff>114300</xdr:rowOff>
        </xdr:to>
        <xdr:sp macro="" textlink="">
          <xdr:nvSpPr>
            <xdr:cNvPr id="3011" name="Object 963" hidden="1">
              <a:extLst>
                <a:ext uri="{63B3BB69-23CF-44E3-9099-C40C66FF867C}">
                  <a14:compatExt spid="_x0000_s3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196611</xdr:row>
          <xdr:rowOff>76200</xdr:rowOff>
        </xdr:from>
        <xdr:to>
          <xdr:col>15365</xdr:col>
          <xdr:colOff>190500</xdr:colOff>
          <xdr:row>196614</xdr:row>
          <xdr:rowOff>114300</xdr:rowOff>
        </xdr:to>
        <xdr:sp macro="" textlink="">
          <xdr:nvSpPr>
            <xdr:cNvPr id="3012" name="Object 964" hidden="1">
              <a:extLst>
                <a:ext uri="{63B3BB69-23CF-44E3-9099-C40C66FF867C}">
                  <a14:compatExt spid="_x0000_s3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262147</xdr:row>
          <xdr:rowOff>76200</xdr:rowOff>
        </xdr:from>
        <xdr:to>
          <xdr:col>15365</xdr:col>
          <xdr:colOff>190500</xdr:colOff>
          <xdr:row>262150</xdr:row>
          <xdr:rowOff>114300</xdr:rowOff>
        </xdr:to>
        <xdr:sp macro="" textlink="">
          <xdr:nvSpPr>
            <xdr:cNvPr id="3013" name="Object 965" hidden="1">
              <a:extLst>
                <a:ext uri="{63B3BB69-23CF-44E3-9099-C40C66FF867C}">
                  <a14:compatExt spid="_x0000_s3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327683</xdr:row>
          <xdr:rowOff>76200</xdr:rowOff>
        </xdr:from>
        <xdr:to>
          <xdr:col>15365</xdr:col>
          <xdr:colOff>190500</xdr:colOff>
          <xdr:row>327686</xdr:row>
          <xdr:rowOff>114300</xdr:rowOff>
        </xdr:to>
        <xdr:sp macro="" textlink="">
          <xdr:nvSpPr>
            <xdr:cNvPr id="3014" name="Object 966" hidden="1">
              <a:extLst>
                <a:ext uri="{63B3BB69-23CF-44E3-9099-C40C66FF867C}">
                  <a14:compatExt spid="_x0000_s3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393219</xdr:row>
          <xdr:rowOff>76200</xdr:rowOff>
        </xdr:from>
        <xdr:to>
          <xdr:col>15365</xdr:col>
          <xdr:colOff>190500</xdr:colOff>
          <xdr:row>393222</xdr:row>
          <xdr:rowOff>114300</xdr:rowOff>
        </xdr:to>
        <xdr:sp macro="" textlink="">
          <xdr:nvSpPr>
            <xdr:cNvPr id="3015" name="Object 967" hidden="1">
              <a:extLst>
                <a:ext uri="{63B3BB69-23CF-44E3-9099-C40C66FF867C}">
                  <a14:compatExt spid="_x0000_s3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458755</xdr:row>
          <xdr:rowOff>76200</xdr:rowOff>
        </xdr:from>
        <xdr:to>
          <xdr:col>15365</xdr:col>
          <xdr:colOff>190500</xdr:colOff>
          <xdr:row>458758</xdr:row>
          <xdr:rowOff>114300</xdr:rowOff>
        </xdr:to>
        <xdr:sp macro="" textlink="">
          <xdr:nvSpPr>
            <xdr:cNvPr id="3016" name="Object 968" hidden="1">
              <a:extLst>
                <a:ext uri="{63B3BB69-23CF-44E3-9099-C40C66FF867C}">
                  <a14:compatExt spid="_x0000_s3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524291</xdr:row>
          <xdr:rowOff>76200</xdr:rowOff>
        </xdr:from>
        <xdr:to>
          <xdr:col>15365</xdr:col>
          <xdr:colOff>190500</xdr:colOff>
          <xdr:row>524294</xdr:row>
          <xdr:rowOff>114300</xdr:rowOff>
        </xdr:to>
        <xdr:sp macro="" textlink="">
          <xdr:nvSpPr>
            <xdr:cNvPr id="3017" name="Object 969" hidden="1">
              <a:extLst>
                <a:ext uri="{63B3BB69-23CF-44E3-9099-C40C66FF867C}">
                  <a14:compatExt spid="_x0000_s3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589827</xdr:row>
          <xdr:rowOff>76200</xdr:rowOff>
        </xdr:from>
        <xdr:to>
          <xdr:col>15365</xdr:col>
          <xdr:colOff>190500</xdr:colOff>
          <xdr:row>589830</xdr:row>
          <xdr:rowOff>114300</xdr:rowOff>
        </xdr:to>
        <xdr:sp macro="" textlink="">
          <xdr:nvSpPr>
            <xdr:cNvPr id="3018" name="Object 970" hidden="1">
              <a:extLst>
                <a:ext uri="{63B3BB69-23CF-44E3-9099-C40C66FF867C}">
                  <a14:compatExt spid="_x0000_s3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655363</xdr:row>
          <xdr:rowOff>76200</xdr:rowOff>
        </xdr:from>
        <xdr:to>
          <xdr:col>15365</xdr:col>
          <xdr:colOff>190500</xdr:colOff>
          <xdr:row>655366</xdr:row>
          <xdr:rowOff>114300</xdr:rowOff>
        </xdr:to>
        <xdr:sp macro="" textlink="">
          <xdr:nvSpPr>
            <xdr:cNvPr id="3019" name="Object 971" hidden="1">
              <a:extLst>
                <a:ext uri="{63B3BB69-23CF-44E3-9099-C40C66FF867C}">
                  <a14:compatExt spid="_x0000_s3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720899</xdr:row>
          <xdr:rowOff>76200</xdr:rowOff>
        </xdr:from>
        <xdr:to>
          <xdr:col>15365</xdr:col>
          <xdr:colOff>190500</xdr:colOff>
          <xdr:row>720902</xdr:row>
          <xdr:rowOff>114300</xdr:rowOff>
        </xdr:to>
        <xdr:sp macro="" textlink="">
          <xdr:nvSpPr>
            <xdr:cNvPr id="3020" name="Object 972" hidden="1">
              <a:extLst>
                <a:ext uri="{63B3BB69-23CF-44E3-9099-C40C66FF867C}">
                  <a14:compatExt spid="_x0000_s3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786435</xdr:row>
          <xdr:rowOff>76200</xdr:rowOff>
        </xdr:from>
        <xdr:to>
          <xdr:col>15365</xdr:col>
          <xdr:colOff>190500</xdr:colOff>
          <xdr:row>786438</xdr:row>
          <xdr:rowOff>114300</xdr:rowOff>
        </xdr:to>
        <xdr:sp macro="" textlink="">
          <xdr:nvSpPr>
            <xdr:cNvPr id="3021" name="Object 973" hidden="1">
              <a:extLst>
                <a:ext uri="{63B3BB69-23CF-44E3-9099-C40C66FF867C}">
                  <a14:compatExt spid="_x0000_s3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851971</xdr:row>
          <xdr:rowOff>76200</xdr:rowOff>
        </xdr:from>
        <xdr:to>
          <xdr:col>15365</xdr:col>
          <xdr:colOff>190500</xdr:colOff>
          <xdr:row>851974</xdr:row>
          <xdr:rowOff>114300</xdr:rowOff>
        </xdr:to>
        <xdr:sp macro="" textlink="">
          <xdr:nvSpPr>
            <xdr:cNvPr id="3022" name="Object 974" hidden="1">
              <a:extLst>
                <a:ext uri="{63B3BB69-23CF-44E3-9099-C40C66FF867C}">
                  <a14:compatExt spid="_x0000_s3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917507</xdr:row>
          <xdr:rowOff>76200</xdr:rowOff>
        </xdr:from>
        <xdr:to>
          <xdr:col>15365</xdr:col>
          <xdr:colOff>190500</xdr:colOff>
          <xdr:row>917510</xdr:row>
          <xdr:rowOff>114300</xdr:rowOff>
        </xdr:to>
        <xdr:sp macro="" textlink="">
          <xdr:nvSpPr>
            <xdr:cNvPr id="3023" name="Object 975" hidden="1">
              <a:extLst>
                <a:ext uri="{63B3BB69-23CF-44E3-9099-C40C66FF867C}">
                  <a14:compatExt spid="_x0000_s3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15360</xdr:col>
          <xdr:colOff>518160</xdr:colOff>
          <xdr:row>983043</xdr:row>
          <xdr:rowOff>76200</xdr:rowOff>
        </xdr:from>
        <xdr:to>
          <xdr:col>15365</xdr:col>
          <xdr:colOff>190500</xdr:colOff>
          <xdr:row>983046</xdr:row>
          <xdr:rowOff>114300</xdr:rowOff>
        </xdr:to>
        <xdr:sp macro="" textlink="">
          <xdr:nvSpPr>
            <xdr:cNvPr id="3024" name="Object 976" hidden="1">
              <a:extLst>
                <a:ext uri="{63B3BB69-23CF-44E3-9099-C40C66FF867C}">
                  <a14:compatExt spid="_x0000_s3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3</xdr:row>
          <xdr:rowOff>76200</xdr:rowOff>
        </xdr:from>
        <xdr:to>
          <xdr:col>15621</xdr:col>
          <xdr:colOff>190500</xdr:colOff>
          <xdr:row>6</xdr:row>
          <xdr:rowOff>114300</xdr:rowOff>
        </xdr:to>
        <xdr:sp macro="" textlink="">
          <xdr:nvSpPr>
            <xdr:cNvPr id="3025" name="Object 977" hidden="1">
              <a:extLst>
                <a:ext uri="{63B3BB69-23CF-44E3-9099-C40C66FF867C}">
                  <a14:compatExt spid="_x0000_s3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65539</xdr:row>
          <xdr:rowOff>76200</xdr:rowOff>
        </xdr:from>
        <xdr:to>
          <xdr:col>15621</xdr:col>
          <xdr:colOff>190500</xdr:colOff>
          <xdr:row>65542</xdr:row>
          <xdr:rowOff>114300</xdr:rowOff>
        </xdr:to>
        <xdr:sp macro="" textlink="">
          <xdr:nvSpPr>
            <xdr:cNvPr id="3026" name="Object 978" hidden="1">
              <a:extLst>
                <a:ext uri="{63B3BB69-23CF-44E3-9099-C40C66FF867C}">
                  <a14:compatExt spid="_x0000_s3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131075</xdr:row>
          <xdr:rowOff>76200</xdr:rowOff>
        </xdr:from>
        <xdr:to>
          <xdr:col>15621</xdr:col>
          <xdr:colOff>190500</xdr:colOff>
          <xdr:row>131078</xdr:row>
          <xdr:rowOff>114300</xdr:rowOff>
        </xdr:to>
        <xdr:sp macro="" textlink="">
          <xdr:nvSpPr>
            <xdr:cNvPr id="3027" name="Object 979" hidden="1">
              <a:extLst>
                <a:ext uri="{63B3BB69-23CF-44E3-9099-C40C66FF867C}">
                  <a14:compatExt spid="_x0000_s3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196611</xdr:row>
          <xdr:rowOff>76200</xdr:rowOff>
        </xdr:from>
        <xdr:to>
          <xdr:col>15621</xdr:col>
          <xdr:colOff>190500</xdr:colOff>
          <xdr:row>196614</xdr:row>
          <xdr:rowOff>114300</xdr:rowOff>
        </xdr:to>
        <xdr:sp macro="" textlink="">
          <xdr:nvSpPr>
            <xdr:cNvPr id="3028" name="Object 980" hidden="1">
              <a:extLst>
                <a:ext uri="{63B3BB69-23CF-44E3-9099-C40C66FF867C}">
                  <a14:compatExt spid="_x0000_s3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262147</xdr:row>
          <xdr:rowOff>76200</xdr:rowOff>
        </xdr:from>
        <xdr:to>
          <xdr:col>15621</xdr:col>
          <xdr:colOff>190500</xdr:colOff>
          <xdr:row>262150</xdr:row>
          <xdr:rowOff>114300</xdr:rowOff>
        </xdr:to>
        <xdr:sp macro="" textlink="">
          <xdr:nvSpPr>
            <xdr:cNvPr id="3029" name="Object 981" hidden="1">
              <a:extLst>
                <a:ext uri="{63B3BB69-23CF-44E3-9099-C40C66FF867C}">
                  <a14:compatExt spid="_x0000_s3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327683</xdr:row>
          <xdr:rowOff>76200</xdr:rowOff>
        </xdr:from>
        <xdr:to>
          <xdr:col>15621</xdr:col>
          <xdr:colOff>190500</xdr:colOff>
          <xdr:row>327686</xdr:row>
          <xdr:rowOff>114300</xdr:rowOff>
        </xdr:to>
        <xdr:sp macro="" textlink="">
          <xdr:nvSpPr>
            <xdr:cNvPr id="3030" name="Object 982" hidden="1">
              <a:extLst>
                <a:ext uri="{63B3BB69-23CF-44E3-9099-C40C66FF867C}">
                  <a14:compatExt spid="_x0000_s3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393219</xdr:row>
          <xdr:rowOff>76200</xdr:rowOff>
        </xdr:from>
        <xdr:to>
          <xdr:col>15621</xdr:col>
          <xdr:colOff>190500</xdr:colOff>
          <xdr:row>393222</xdr:row>
          <xdr:rowOff>114300</xdr:rowOff>
        </xdr:to>
        <xdr:sp macro="" textlink="">
          <xdr:nvSpPr>
            <xdr:cNvPr id="3031" name="Object 983" hidden="1">
              <a:extLst>
                <a:ext uri="{63B3BB69-23CF-44E3-9099-C40C66FF867C}">
                  <a14:compatExt spid="_x0000_s3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458755</xdr:row>
          <xdr:rowOff>76200</xdr:rowOff>
        </xdr:from>
        <xdr:to>
          <xdr:col>15621</xdr:col>
          <xdr:colOff>190500</xdr:colOff>
          <xdr:row>458758</xdr:row>
          <xdr:rowOff>114300</xdr:rowOff>
        </xdr:to>
        <xdr:sp macro="" textlink="">
          <xdr:nvSpPr>
            <xdr:cNvPr id="3032" name="Object 984" hidden="1">
              <a:extLst>
                <a:ext uri="{63B3BB69-23CF-44E3-9099-C40C66FF867C}">
                  <a14:compatExt spid="_x0000_s3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524291</xdr:row>
          <xdr:rowOff>76200</xdr:rowOff>
        </xdr:from>
        <xdr:to>
          <xdr:col>15621</xdr:col>
          <xdr:colOff>190500</xdr:colOff>
          <xdr:row>524294</xdr:row>
          <xdr:rowOff>114300</xdr:rowOff>
        </xdr:to>
        <xdr:sp macro="" textlink="">
          <xdr:nvSpPr>
            <xdr:cNvPr id="3033" name="Object 985" hidden="1">
              <a:extLst>
                <a:ext uri="{63B3BB69-23CF-44E3-9099-C40C66FF867C}">
                  <a14:compatExt spid="_x0000_s3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589827</xdr:row>
          <xdr:rowOff>76200</xdr:rowOff>
        </xdr:from>
        <xdr:to>
          <xdr:col>15621</xdr:col>
          <xdr:colOff>190500</xdr:colOff>
          <xdr:row>589830</xdr:row>
          <xdr:rowOff>114300</xdr:rowOff>
        </xdr:to>
        <xdr:sp macro="" textlink="">
          <xdr:nvSpPr>
            <xdr:cNvPr id="3034" name="Object 986" hidden="1">
              <a:extLst>
                <a:ext uri="{63B3BB69-23CF-44E3-9099-C40C66FF867C}">
                  <a14:compatExt spid="_x0000_s3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655363</xdr:row>
          <xdr:rowOff>76200</xdr:rowOff>
        </xdr:from>
        <xdr:to>
          <xdr:col>15621</xdr:col>
          <xdr:colOff>190500</xdr:colOff>
          <xdr:row>655366</xdr:row>
          <xdr:rowOff>114300</xdr:rowOff>
        </xdr:to>
        <xdr:sp macro="" textlink="">
          <xdr:nvSpPr>
            <xdr:cNvPr id="3035" name="Object 987" hidden="1">
              <a:extLst>
                <a:ext uri="{63B3BB69-23CF-44E3-9099-C40C66FF867C}">
                  <a14:compatExt spid="_x0000_s3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720899</xdr:row>
          <xdr:rowOff>76200</xdr:rowOff>
        </xdr:from>
        <xdr:to>
          <xdr:col>15621</xdr:col>
          <xdr:colOff>190500</xdr:colOff>
          <xdr:row>720902</xdr:row>
          <xdr:rowOff>114300</xdr:rowOff>
        </xdr:to>
        <xdr:sp macro="" textlink="">
          <xdr:nvSpPr>
            <xdr:cNvPr id="3036" name="Object 988" hidden="1">
              <a:extLst>
                <a:ext uri="{63B3BB69-23CF-44E3-9099-C40C66FF867C}">
                  <a14:compatExt spid="_x0000_s3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786435</xdr:row>
          <xdr:rowOff>76200</xdr:rowOff>
        </xdr:from>
        <xdr:to>
          <xdr:col>15621</xdr:col>
          <xdr:colOff>190500</xdr:colOff>
          <xdr:row>786438</xdr:row>
          <xdr:rowOff>114300</xdr:rowOff>
        </xdr:to>
        <xdr:sp macro="" textlink="">
          <xdr:nvSpPr>
            <xdr:cNvPr id="3037" name="Object 989" hidden="1">
              <a:extLst>
                <a:ext uri="{63B3BB69-23CF-44E3-9099-C40C66FF867C}">
                  <a14:compatExt spid="_x0000_s3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851971</xdr:row>
          <xdr:rowOff>76200</xdr:rowOff>
        </xdr:from>
        <xdr:to>
          <xdr:col>15621</xdr:col>
          <xdr:colOff>190500</xdr:colOff>
          <xdr:row>851974</xdr:row>
          <xdr:rowOff>114300</xdr:rowOff>
        </xdr:to>
        <xdr:sp macro="" textlink="">
          <xdr:nvSpPr>
            <xdr:cNvPr id="3038" name="Object 990" hidden="1">
              <a:extLst>
                <a:ext uri="{63B3BB69-23CF-44E3-9099-C40C66FF867C}">
                  <a14:compatExt spid="_x0000_s3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917507</xdr:row>
          <xdr:rowOff>76200</xdr:rowOff>
        </xdr:from>
        <xdr:to>
          <xdr:col>15621</xdr:col>
          <xdr:colOff>190500</xdr:colOff>
          <xdr:row>917510</xdr:row>
          <xdr:rowOff>114300</xdr:rowOff>
        </xdr:to>
        <xdr:sp macro="" textlink="">
          <xdr:nvSpPr>
            <xdr:cNvPr id="3039" name="Object 991" hidden="1">
              <a:extLst>
                <a:ext uri="{63B3BB69-23CF-44E3-9099-C40C66FF867C}">
                  <a14:compatExt spid="_x0000_s3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15616</xdr:col>
          <xdr:colOff>518160</xdr:colOff>
          <xdr:row>983043</xdr:row>
          <xdr:rowOff>76200</xdr:rowOff>
        </xdr:from>
        <xdr:to>
          <xdr:col>15621</xdr:col>
          <xdr:colOff>190500</xdr:colOff>
          <xdr:row>983046</xdr:row>
          <xdr:rowOff>114300</xdr:rowOff>
        </xdr:to>
        <xdr:sp macro="" textlink="">
          <xdr:nvSpPr>
            <xdr:cNvPr id="3040" name="Object 992" hidden="1">
              <a:extLst>
                <a:ext uri="{63B3BB69-23CF-44E3-9099-C40C66FF867C}">
                  <a14:compatExt spid="_x0000_s3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3</xdr:row>
          <xdr:rowOff>76200</xdr:rowOff>
        </xdr:from>
        <xdr:to>
          <xdr:col>15877</xdr:col>
          <xdr:colOff>190500</xdr:colOff>
          <xdr:row>6</xdr:row>
          <xdr:rowOff>114300</xdr:rowOff>
        </xdr:to>
        <xdr:sp macro="" textlink="">
          <xdr:nvSpPr>
            <xdr:cNvPr id="3041" name="Object 993" hidden="1">
              <a:extLst>
                <a:ext uri="{63B3BB69-23CF-44E3-9099-C40C66FF867C}">
                  <a14:compatExt spid="_x0000_s3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65539</xdr:row>
          <xdr:rowOff>76200</xdr:rowOff>
        </xdr:from>
        <xdr:to>
          <xdr:col>15877</xdr:col>
          <xdr:colOff>190500</xdr:colOff>
          <xdr:row>65542</xdr:row>
          <xdr:rowOff>114300</xdr:rowOff>
        </xdr:to>
        <xdr:sp macro="" textlink="">
          <xdr:nvSpPr>
            <xdr:cNvPr id="3042" name="Object 994" hidden="1">
              <a:extLst>
                <a:ext uri="{63B3BB69-23CF-44E3-9099-C40C66FF867C}">
                  <a14:compatExt spid="_x0000_s3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131075</xdr:row>
          <xdr:rowOff>76200</xdr:rowOff>
        </xdr:from>
        <xdr:to>
          <xdr:col>15877</xdr:col>
          <xdr:colOff>190500</xdr:colOff>
          <xdr:row>131078</xdr:row>
          <xdr:rowOff>114300</xdr:rowOff>
        </xdr:to>
        <xdr:sp macro="" textlink="">
          <xdr:nvSpPr>
            <xdr:cNvPr id="3043" name="Object 995" hidden="1">
              <a:extLst>
                <a:ext uri="{63B3BB69-23CF-44E3-9099-C40C66FF867C}">
                  <a14:compatExt spid="_x0000_s3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196611</xdr:row>
          <xdr:rowOff>76200</xdr:rowOff>
        </xdr:from>
        <xdr:to>
          <xdr:col>15877</xdr:col>
          <xdr:colOff>190500</xdr:colOff>
          <xdr:row>196614</xdr:row>
          <xdr:rowOff>114300</xdr:rowOff>
        </xdr:to>
        <xdr:sp macro="" textlink="">
          <xdr:nvSpPr>
            <xdr:cNvPr id="3044" name="Object 996" hidden="1">
              <a:extLst>
                <a:ext uri="{63B3BB69-23CF-44E3-9099-C40C66FF867C}">
                  <a14:compatExt spid="_x0000_s3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262147</xdr:row>
          <xdr:rowOff>76200</xdr:rowOff>
        </xdr:from>
        <xdr:to>
          <xdr:col>15877</xdr:col>
          <xdr:colOff>190500</xdr:colOff>
          <xdr:row>262150</xdr:row>
          <xdr:rowOff>114300</xdr:rowOff>
        </xdr:to>
        <xdr:sp macro="" textlink="">
          <xdr:nvSpPr>
            <xdr:cNvPr id="3045" name="Object 997" hidden="1">
              <a:extLst>
                <a:ext uri="{63B3BB69-23CF-44E3-9099-C40C66FF867C}">
                  <a14:compatExt spid="_x0000_s3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327683</xdr:row>
          <xdr:rowOff>76200</xdr:rowOff>
        </xdr:from>
        <xdr:to>
          <xdr:col>15877</xdr:col>
          <xdr:colOff>190500</xdr:colOff>
          <xdr:row>327686</xdr:row>
          <xdr:rowOff>114300</xdr:rowOff>
        </xdr:to>
        <xdr:sp macro="" textlink="">
          <xdr:nvSpPr>
            <xdr:cNvPr id="3046" name="Object 998" hidden="1">
              <a:extLst>
                <a:ext uri="{63B3BB69-23CF-44E3-9099-C40C66FF867C}">
                  <a14:compatExt spid="_x0000_s3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393219</xdr:row>
          <xdr:rowOff>76200</xdr:rowOff>
        </xdr:from>
        <xdr:to>
          <xdr:col>15877</xdr:col>
          <xdr:colOff>190500</xdr:colOff>
          <xdr:row>393222</xdr:row>
          <xdr:rowOff>114300</xdr:rowOff>
        </xdr:to>
        <xdr:sp macro="" textlink="">
          <xdr:nvSpPr>
            <xdr:cNvPr id="3047" name="Object 999" hidden="1">
              <a:extLst>
                <a:ext uri="{63B3BB69-23CF-44E3-9099-C40C66FF867C}">
                  <a14:compatExt spid="_x0000_s3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458755</xdr:row>
          <xdr:rowOff>76200</xdr:rowOff>
        </xdr:from>
        <xdr:to>
          <xdr:col>15877</xdr:col>
          <xdr:colOff>190500</xdr:colOff>
          <xdr:row>458758</xdr:row>
          <xdr:rowOff>114300</xdr:rowOff>
        </xdr:to>
        <xdr:sp macro="" textlink="">
          <xdr:nvSpPr>
            <xdr:cNvPr id="3048" name="Object 1000" hidden="1">
              <a:extLst>
                <a:ext uri="{63B3BB69-23CF-44E3-9099-C40C66FF867C}">
                  <a14:compatExt spid="_x0000_s3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524291</xdr:row>
          <xdr:rowOff>76200</xdr:rowOff>
        </xdr:from>
        <xdr:to>
          <xdr:col>15877</xdr:col>
          <xdr:colOff>190500</xdr:colOff>
          <xdr:row>524294</xdr:row>
          <xdr:rowOff>114300</xdr:rowOff>
        </xdr:to>
        <xdr:sp macro="" textlink="">
          <xdr:nvSpPr>
            <xdr:cNvPr id="3049" name="Object 1001" hidden="1">
              <a:extLst>
                <a:ext uri="{63B3BB69-23CF-44E3-9099-C40C66FF867C}">
                  <a14:compatExt spid="_x0000_s3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589827</xdr:row>
          <xdr:rowOff>76200</xdr:rowOff>
        </xdr:from>
        <xdr:to>
          <xdr:col>15877</xdr:col>
          <xdr:colOff>190500</xdr:colOff>
          <xdr:row>589830</xdr:row>
          <xdr:rowOff>114300</xdr:rowOff>
        </xdr:to>
        <xdr:sp macro="" textlink="">
          <xdr:nvSpPr>
            <xdr:cNvPr id="3050" name="Object 1002" hidden="1">
              <a:extLst>
                <a:ext uri="{63B3BB69-23CF-44E3-9099-C40C66FF867C}">
                  <a14:compatExt spid="_x0000_s3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655363</xdr:row>
          <xdr:rowOff>76200</xdr:rowOff>
        </xdr:from>
        <xdr:to>
          <xdr:col>15877</xdr:col>
          <xdr:colOff>190500</xdr:colOff>
          <xdr:row>655366</xdr:row>
          <xdr:rowOff>114300</xdr:rowOff>
        </xdr:to>
        <xdr:sp macro="" textlink="">
          <xdr:nvSpPr>
            <xdr:cNvPr id="3051" name="Object 1003" hidden="1">
              <a:extLst>
                <a:ext uri="{63B3BB69-23CF-44E3-9099-C40C66FF867C}">
                  <a14:compatExt spid="_x0000_s3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720899</xdr:row>
          <xdr:rowOff>76200</xdr:rowOff>
        </xdr:from>
        <xdr:to>
          <xdr:col>15877</xdr:col>
          <xdr:colOff>190500</xdr:colOff>
          <xdr:row>720902</xdr:row>
          <xdr:rowOff>114300</xdr:rowOff>
        </xdr:to>
        <xdr:sp macro="" textlink="">
          <xdr:nvSpPr>
            <xdr:cNvPr id="3052" name="Object 1004" hidden="1">
              <a:extLst>
                <a:ext uri="{63B3BB69-23CF-44E3-9099-C40C66FF867C}">
                  <a14:compatExt spid="_x0000_s3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786435</xdr:row>
          <xdr:rowOff>76200</xdr:rowOff>
        </xdr:from>
        <xdr:to>
          <xdr:col>15877</xdr:col>
          <xdr:colOff>190500</xdr:colOff>
          <xdr:row>786438</xdr:row>
          <xdr:rowOff>114300</xdr:rowOff>
        </xdr:to>
        <xdr:sp macro="" textlink="">
          <xdr:nvSpPr>
            <xdr:cNvPr id="3053" name="Object 1005" hidden="1">
              <a:extLst>
                <a:ext uri="{63B3BB69-23CF-44E3-9099-C40C66FF867C}">
                  <a14:compatExt spid="_x0000_s3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851971</xdr:row>
          <xdr:rowOff>76200</xdr:rowOff>
        </xdr:from>
        <xdr:to>
          <xdr:col>15877</xdr:col>
          <xdr:colOff>190500</xdr:colOff>
          <xdr:row>851974</xdr:row>
          <xdr:rowOff>114300</xdr:rowOff>
        </xdr:to>
        <xdr:sp macro="" textlink="">
          <xdr:nvSpPr>
            <xdr:cNvPr id="3054" name="Object 1006" hidden="1">
              <a:extLst>
                <a:ext uri="{63B3BB69-23CF-44E3-9099-C40C66FF867C}">
                  <a14:compatExt spid="_x0000_s3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917507</xdr:row>
          <xdr:rowOff>76200</xdr:rowOff>
        </xdr:from>
        <xdr:to>
          <xdr:col>15877</xdr:col>
          <xdr:colOff>190500</xdr:colOff>
          <xdr:row>917510</xdr:row>
          <xdr:rowOff>114300</xdr:rowOff>
        </xdr:to>
        <xdr:sp macro="" textlink="">
          <xdr:nvSpPr>
            <xdr:cNvPr id="3055" name="Object 1007" hidden="1">
              <a:extLst>
                <a:ext uri="{63B3BB69-23CF-44E3-9099-C40C66FF867C}">
                  <a14:compatExt spid="_x0000_s3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15872</xdr:col>
          <xdr:colOff>518160</xdr:colOff>
          <xdr:row>983043</xdr:row>
          <xdr:rowOff>76200</xdr:rowOff>
        </xdr:from>
        <xdr:to>
          <xdr:col>15877</xdr:col>
          <xdr:colOff>190500</xdr:colOff>
          <xdr:row>983046</xdr:row>
          <xdr:rowOff>114300</xdr:rowOff>
        </xdr:to>
        <xdr:sp macro="" textlink="">
          <xdr:nvSpPr>
            <xdr:cNvPr id="3056" name="Object 1008" hidden="1">
              <a:extLst>
                <a:ext uri="{63B3BB69-23CF-44E3-9099-C40C66FF867C}">
                  <a14:compatExt spid="_x0000_s3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3</xdr:row>
          <xdr:rowOff>76200</xdr:rowOff>
        </xdr:from>
        <xdr:to>
          <xdr:col>16133</xdr:col>
          <xdr:colOff>190500</xdr:colOff>
          <xdr:row>6</xdr:row>
          <xdr:rowOff>114300</xdr:rowOff>
        </xdr:to>
        <xdr:sp macro="" textlink="">
          <xdr:nvSpPr>
            <xdr:cNvPr id="3057" name="Object 1009" hidden="1">
              <a:extLst>
                <a:ext uri="{63B3BB69-23CF-44E3-9099-C40C66FF867C}">
                  <a14:compatExt spid="_x0000_s3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65539</xdr:row>
          <xdr:rowOff>76200</xdr:rowOff>
        </xdr:from>
        <xdr:to>
          <xdr:col>16133</xdr:col>
          <xdr:colOff>190500</xdr:colOff>
          <xdr:row>65542</xdr:row>
          <xdr:rowOff>114300</xdr:rowOff>
        </xdr:to>
        <xdr:sp macro="" textlink="">
          <xdr:nvSpPr>
            <xdr:cNvPr id="3058" name="Object 1010" hidden="1">
              <a:extLst>
                <a:ext uri="{63B3BB69-23CF-44E3-9099-C40C66FF867C}">
                  <a14:compatExt spid="_x0000_s3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131075</xdr:row>
          <xdr:rowOff>76200</xdr:rowOff>
        </xdr:from>
        <xdr:to>
          <xdr:col>16133</xdr:col>
          <xdr:colOff>190500</xdr:colOff>
          <xdr:row>131078</xdr:row>
          <xdr:rowOff>114300</xdr:rowOff>
        </xdr:to>
        <xdr:sp macro="" textlink="">
          <xdr:nvSpPr>
            <xdr:cNvPr id="3059" name="Object 1011" hidden="1">
              <a:extLst>
                <a:ext uri="{63B3BB69-23CF-44E3-9099-C40C66FF867C}">
                  <a14:compatExt spid="_x0000_s3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196611</xdr:row>
          <xdr:rowOff>76200</xdr:rowOff>
        </xdr:from>
        <xdr:to>
          <xdr:col>16133</xdr:col>
          <xdr:colOff>190500</xdr:colOff>
          <xdr:row>196614</xdr:row>
          <xdr:rowOff>114300</xdr:rowOff>
        </xdr:to>
        <xdr:sp macro="" textlink="">
          <xdr:nvSpPr>
            <xdr:cNvPr id="3060" name="Object 1012" hidden="1">
              <a:extLst>
                <a:ext uri="{63B3BB69-23CF-44E3-9099-C40C66FF867C}">
                  <a14:compatExt spid="_x0000_s3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262147</xdr:row>
          <xdr:rowOff>76200</xdr:rowOff>
        </xdr:from>
        <xdr:to>
          <xdr:col>16133</xdr:col>
          <xdr:colOff>190500</xdr:colOff>
          <xdr:row>262150</xdr:row>
          <xdr:rowOff>114300</xdr:rowOff>
        </xdr:to>
        <xdr:sp macro="" textlink="">
          <xdr:nvSpPr>
            <xdr:cNvPr id="3061" name="Object 1013" hidden="1">
              <a:extLst>
                <a:ext uri="{63B3BB69-23CF-44E3-9099-C40C66FF867C}">
                  <a14:compatExt spid="_x0000_s3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327683</xdr:row>
          <xdr:rowOff>76200</xdr:rowOff>
        </xdr:from>
        <xdr:to>
          <xdr:col>16133</xdr:col>
          <xdr:colOff>190500</xdr:colOff>
          <xdr:row>327686</xdr:row>
          <xdr:rowOff>114300</xdr:rowOff>
        </xdr:to>
        <xdr:sp macro="" textlink="">
          <xdr:nvSpPr>
            <xdr:cNvPr id="3062" name="Object 1014" hidden="1">
              <a:extLst>
                <a:ext uri="{63B3BB69-23CF-44E3-9099-C40C66FF867C}">
                  <a14:compatExt spid="_x0000_s3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393219</xdr:row>
          <xdr:rowOff>76200</xdr:rowOff>
        </xdr:from>
        <xdr:to>
          <xdr:col>16133</xdr:col>
          <xdr:colOff>190500</xdr:colOff>
          <xdr:row>393222</xdr:row>
          <xdr:rowOff>114300</xdr:rowOff>
        </xdr:to>
        <xdr:sp macro="" textlink="">
          <xdr:nvSpPr>
            <xdr:cNvPr id="3063" name="Object 1015" hidden="1">
              <a:extLst>
                <a:ext uri="{63B3BB69-23CF-44E3-9099-C40C66FF867C}">
                  <a14:compatExt spid="_x0000_s3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458755</xdr:row>
          <xdr:rowOff>76200</xdr:rowOff>
        </xdr:from>
        <xdr:to>
          <xdr:col>16133</xdr:col>
          <xdr:colOff>190500</xdr:colOff>
          <xdr:row>458758</xdr:row>
          <xdr:rowOff>114300</xdr:rowOff>
        </xdr:to>
        <xdr:sp macro="" textlink="">
          <xdr:nvSpPr>
            <xdr:cNvPr id="3064" name="Object 1016" hidden="1">
              <a:extLst>
                <a:ext uri="{63B3BB69-23CF-44E3-9099-C40C66FF867C}">
                  <a14:compatExt spid="_x0000_s3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524291</xdr:row>
          <xdr:rowOff>76200</xdr:rowOff>
        </xdr:from>
        <xdr:to>
          <xdr:col>16133</xdr:col>
          <xdr:colOff>190500</xdr:colOff>
          <xdr:row>524294</xdr:row>
          <xdr:rowOff>114300</xdr:rowOff>
        </xdr:to>
        <xdr:sp macro="" textlink="">
          <xdr:nvSpPr>
            <xdr:cNvPr id="3065" name="Object 1017" hidden="1">
              <a:extLst>
                <a:ext uri="{63B3BB69-23CF-44E3-9099-C40C66FF867C}">
                  <a14:compatExt spid="_x0000_s3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589827</xdr:row>
          <xdr:rowOff>76200</xdr:rowOff>
        </xdr:from>
        <xdr:to>
          <xdr:col>16133</xdr:col>
          <xdr:colOff>190500</xdr:colOff>
          <xdr:row>589830</xdr:row>
          <xdr:rowOff>114300</xdr:rowOff>
        </xdr:to>
        <xdr:sp macro="" textlink="">
          <xdr:nvSpPr>
            <xdr:cNvPr id="3066" name="Object 1018" hidden="1">
              <a:extLst>
                <a:ext uri="{63B3BB69-23CF-44E3-9099-C40C66FF867C}">
                  <a14:compatExt spid="_x0000_s3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655363</xdr:row>
          <xdr:rowOff>76200</xdr:rowOff>
        </xdr:from>
        <xdr:to>
          <xdr:col>16133</xdr:col>
          <xdr:colOff>190500</xdr:colOff>
          <xdr:row>655366</xdr:row>
          <xdr:rowOff>114300</xdr:rowOff>
        </xdr:to>
        <xdr:sp macro="" textlink="">
          <xdr:nvSpPr>
            <xdr:cNvPr id="3067" name="Object 1019" hidden="1">
              <a:extLst>
                <a:ext uri="{63B3BB69-23CF-44E3-9099-C40C66FF867C}">
                  <a14:compatExt spid="_x0000_s3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720899</xdr:row>
          <xdr:rowOff>76200</xdr:rowOff>
        </xdr:from>
        <xdr:to>
          <xdr:col>16133</xdr:col>
          <xdr:colOff>190500</xdr:colOff>
          <xdr:row>720902</xdr:row>
          <xdr:rowOff>114300</xdr:rowOff>
        </xdr:to>
        <xdr:sp macro="" textlink="">
          <xdr:nvSpPr>
            <xdr:cNvPr id="3068" name="Object 1020" hidden="1">
              <a:extLst>
                <a:ext uri="{63B3BB69-23CF-44E3-9099-C40C66FF867C}">
                  <a14:compatExt spid="_x0000_s3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786435</xdr:row>
          <xdr:rowOff>76200</xdr:rowOff>
        </xdr:from>
        <xdr:to>
          <xdr:col>16133</xdr:col>
          <xdr:colOff>190500</xdr:colOff>
          <xdr:row>786438</xdr:row>
          <xdr:rowOff>114300</xdr:rowOff>
        </xdr:to>
        <xdr:sp macro="" textlink="">
          <xdr:nvSpPr>
            <xdr:cNvPr id="3069" name="Object 1021" hidden="1">
              <a:extLst>
                <a:ext uri="{63B3BB69-23CF-44E3-9099-C40C66FF867C}">
                  <a14:compatExt spid="_x0000_s3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851971</xdr:row>
          <xdr:rowOff>76200</xdr:rowOff>
        </xdr:from>
        <xdr:to>
          <xdr:col>16133</xdr:col>
          <xdr:colOff>190500</xdr:colOff>
          <xdr:row>851974</xdr:row>
          <xdr:rowOff>114300</xdr:rowOff>
        </xdr:to>
        <xdr:sp macro="" textlink="">
          <xdr:nvSpPr>
            <xdr:cNvPr id="3070" name="Object 1022" hidden="1">
              <a:extLst>
                <a:ext uri="{63B3BB69-23CF-44E3-9099-C40C66FF867C}">
                  <a14:compatExt spid="_x0000_s3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917507</xdr:row>
          <xdr:rowOff>76200</xdr:rowOff>
        </xdr:from>
        <xdr:to>
          <xdr:col>16133</xdr:col>
          <xdr:colOff>190500</xdr:colOff>
          <xdr:row>917510</xdr:row>
          <xdr:rowOff>114300</xdr:rowOff>
        </xdr:to>
        <xdr:sp macro="" textlink="">
          <xdr:nvSpPr>
            <xdr:cNvPr id="3071" name="Object 1023" hidden="1">
              <a:extLst>
                <a:ext uri="{63B3BB69-23CF-44E3-9099-C40C66FF867C}">
                  <a14:compatExt spid="_x0000_s3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16128</xdr:col>
          <xdr:colOff>518160</xdr:colOff>
          <xdr:row>983043</xdr:row>
          <xdr:rowOff>76200</xdr:rowOff>
        </xdr:from>
        <xdr:to>
          <xdr:col>16133</xdr:col>
          <xdr:colOff>190500</xdr:colOff>
          <xdr:row>983046</xdr:row>
          <xdr:rowOff>114300</xdr:rowOff>
        </xdr:to>
        <xdr:sp macro="" textlink="">
          <xdr:nvSpPr>
            <xdr:cNvPr id="3072" name="Object 1024" hidden="1">
              <a:extLst>
                <a:ext uri="{63B3BB69-23CF-44E3-9099-C40C66FF867C}">
                  <a14:compatExt spid="_x0000_s3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1" Type="http://schemas.openxmlformats.org/officeDocument/2006/relationships/oleObject" Target="../embeddings/oleObject18.bin"/><Relationship Id="rId324" Type="http://schemas.openxmlformats.org/officeDocument/2006/relationships/oleObject" Target="../embeddings/oleObject321.bin"/><Relationship Id="rId531" Type="http://schemas.openxmlformats.org/officeDocument/2006/relationships/oleObject" Target="../embeddings/oleObject528.bin"/><Relationship Id="rId629" Type="http://schemas.openxmlformats.org/officeDocument/2006/relationships/oleObject" Target="../embeddings/oleObject626.bin"/><Relationship Id="rId170" Type="http://schemas.openxmlformats.org/officeDocument/2006/relationships/oleObject" Target="../embeddings/oleObject167.bin"/><Relationship Id="rId836" Type="http://schemas.openxmlformats.org/officeDocument/2006/relationships/oleObject" Target="../embeddings/oleObject833.bin"/><Relationship Id="rId1021" Type="http://schemas.openxmlformats.org/officeDocument/2006/relationships/oleObject" Target="../embeddings/oleObject1018.bin"/><Relationship Id="rId268" Type="http://schemas.openxmlformats.org/officeDocument/2006/relationships/oleObject" Target="../embeddings/oleObject265.bin"/><Relationship Id="rId475" Type="http://schemas.openxmlformats.org/officeDocument/2006/relationships/oleObject" Target="../embeddings/oleObject472.bin"/><Relationship Id="rId682" Type="http://schemas.openxmlformats.org/officeDocument/2006/relationships/oleObject" Target="../embeddings/oleObject679.bin"/><Relationship Id="rId903" Type="http://schemas.openxmlformats.org/officeDocument/2006/relationships/oleObject" Target="../embeddings/oleObject900.bin"/><Relationship Id="rId32" Type="http://schemas.openxmlformats.org/officeDocument/2006/relationships/oleObject" Target="../embeddings/oleObject29.bin"/><Relationship Id="rId128" Type="http://schemas.openxmlformats.org/officeDocument/2006/relationships/oleObject" Target="../embeddings/oleObject125.bin"/><Relationship Id="rId335" Type="http://schemas.openxmlformats.org/officeDocument/2006/relationships/oleObject" Target="../embeddings/oleObject332.bin"/><Relationship Id="rId542" Type="http://schemas.openxmlformats.org/officeDocument/2006/relationships/oleObject" Target="../embeddings/oleObject539.bin"/><Relationship Id="rId987" Type="http://schemas.openxmlformats.org/officeDocument/2006/relationships/oleObject" Target="../embeddings/oleObject984.bin"/><Relationship Id="rId181" Type="http://schemas.openxmlformats.org/officeDocument/2006/relationships/oleObject" Target="../embeddings/oleObject178.bin"/><Relationship Id="rId402" Type="http://schemas.openxmlformats.org/officeDocument/2006/relationships/oleObject" Target="../embeddings/oleObject399.bin"/><Relationship Id="rId847" Type="http://schemas.openxmlformats.org/officeDocument/2006/relationships/oleObject" Target="../embeddings/oleObject844.bin"/><Relationship Id="rId279" Type="http://schemas.openxmlformats.org/officeDocument/2006/relationships/oleObject" Target="../embeddings/oleObject276.bin"/><Relationship Id="rId486" Type="http://schemas.openxmlformats.org/officeDocument/2006/relationships/oleObject" Target="../embeddings/oleObject483.bin"/><Relationship Id="rId693" Type="http://schemas.openxmlformats.org/officeDocument/2006/relationships/oleObject" Target="../embeddings/oleObject690.bin"/><Relationship Id="rId707" Type="http://schemas.openxmlformats.org/officeDocument/2006/relationships/oleObject" Target="../embeddings/oleObject704.bin"/><Relationship Id="rId914" Type="http://schemas.openxmlformats.org/officeDocument/2006/relationships/oleObject" Target="../embeddings/oleObject911.bin"/><Relationship Id="rId43" Type="http://schemas.openxmlformats.org/officeDocument/2006/relationships/oleObject" Target="../embeddings/oleObject40.bin"/><Relationship Id="rId139" Type="http://schemas.openxmlformats.org/officeDocument/2006/relationships/oleObject" Target="../embeddings/oleObject136.bin"/><Relationship Id="rId346" Type="http://schemas.openxmlformats.org/officeDocument/2006/relationships/oleObject" Target="../embeddings/oleObject343.bin"/><Relationship Id="rId553" Type="http://schemas.openxmlformats.org/officeDocument/2006/relationships/oleObject" Target="../embeddings/oleObject550.bin"/><Relationship Id="rId760" Type="http://schemas.openxmlformats.org/officeDocument/2006/relationships/oleObject" Target="../embeddings/oleObject757.bin"/><Relationship Id="rId998" Type="http://schemas.openxmlformats.org/officeDocument/2006/relationships/oleObject" Target="../embeddings/oleObject995.bin"/><Relationship Id="rId192" Type="http://schemas.openxmlformats.org/officeDocument/2006/relationships/oleObject" Target="../embeddings/oleObject189.bin"/><Relationship Id="rId206" Type="http://schemas.openxmlformats.org/officeDocument/2006/relationships/oleObject" Target="../embeddings/oleObject203.bin"/><Relationship Id="rId413" Type="http://schemas.openxmlformats.org/officeDocument/2006/relationships/oleObject" Target="../embeddings/oleObject410.bin"/><Relationship Id="rId858" Type="http://schemas.openxmlformats.org/officeDocument/2006/relationships/oleObject" Target="../embeddings/oleObject855.bin"/><Relationship Id="rId497" Type="http://schemas.openxmlformats.org/officeDocument/2006/relationships/oleObject" Target="../embeddings/oleObject494.bin"/><Relationship Id="rId620" Type="http://schemas.openxmlformats.org/officeDocument/2006/relationships/oleObject" Target="../embeddings/oleObject617.bin"/><Relationship Id="rId718" Type="http://schemas.openxmlformats.org/officeDocument/2006/relationships/oleObject" Target="../embeddings/oleObject715.bin"/><Relationship Id="rId925" Type="http://schemas.openxmlformats.org/officeDocument/2006/relationships/oleObject" Target="../embeddings/oleObject922.bin"/><Relationship Id="rId357" Type="http://schemas.openxmlformats.org/officeDocument/2006/relationships/oleObject" Target="../embeddings/oleObject354.bin"/><Relationship Id="rId54" Type="http://schemas.openxmlformats.org/officeDocument/2006/relationships/oleObject" Target="../embeddings/oleObject51.bin"/><Relationship Id="rId217" Type="http://schemas.openxmlformats.org/officeDocument/2006/relationships/oleObject" Target="../embeddings/oleObject214.bin"/><Relationship Id="rId564" Type="http://schemas.openxmlformats.org/officeDocument/2006/relationships/oleObject" Target="../embeddings/oleObject561.bin"/><Relationship Id="rId771" Type="http://schemas.openxmlformats.org/officeDocument/2006/relationships/oleObject" Target="../embeddings/oleObject768.bin"/><Relationship Id="rId869" Type="http://schemas.openxmlformats.org/officeDocument/2006/relationships/oleObject" Target="../embeddings/oleObject866.bin"/><Relationship Id="rId424" Type="http://schemas.openxmlformats.org/officeDocument/2006/relationships/oleObject" Target="../embeddings/oleObject421.bin"/><Relationship Id="rId631" Type="http://schemas.openxmlformats.org/officeDocument/2006/relationships/oleObject" Target="../embeddings/oleObject628.bin"/><Relationship Id="rId729" Type="http://schemas.openxmlformats.org/officeDocument/2006/relationships/oleObject" Target="../embeddings/oleObject726.bin"/><Relationship Id="rId270" Type="http://schemas.openxmlformats.org/officeDocument/2006/relationships/oleObject" Target="../embeddings/oleObject267.bin"/><Relationship Id="rId936" Type="http://schemas.openxmlformats.org/officeDocument/2006/relationships/oleObject" Target="../embeddings/oleObject933.bin"/><Relationship Id="rId65" Type="http://schemas.openxmlformats.org/officeDocument/2006/relationships/oleObject" Target="../embeddings/oleObject62.bin"/><Relationship Id="rId130" Type="http://schemas.openxmlformats.org/officeDocument/2006/relationships/oleObject" Target="../embeddings/oleObject127.bin"/><Relationship Id="rId368" Type="http://schemas.openxmlformats.org/officeDocument/2006/relationships/oleObject" Target="../embeddings/oleObject365.bin"/><Relationship Id="rId575" Type="http://schemas.openxmlformats.org/officeDocument/2006/relationships/oleObject" Target="../embeddings/oleObject572.bin"/><Relationship Id="rId782" Type="http://schemas.openxmlformats.org/officeDocument/2006/relationships/oleObject" Target="../embeddings/oleObject779.bin"/><Relationship Id="rId228" Type="http://schemas.openxmlformats.org/officeDocument/2006/relationships/oleObject" Target="../embeddings/oleObject225.bin"/><Relationship Id="rId435" Type="http://schemas.openxmlformats.org/officeDocument/2006/relationships/oleObject" Target="../embeddings/oleObject432.bin"/><Relationship Id="rId642" Type="http://schemas.openxmlformats.org/officeDocument/2006/relationships/oleObject" Target="../embeddings/oleObject639.bin"/><Relationship Id="rId281" Type="http://schemas.openxmlformats.org/officeDocument/2006/relationships/oleObject" Target="../embeddings/oleObject278.bin"/><Relationship Id="rId502" Type="http://schemas.openxmlformats.org/officeDocument/2006/relationships/oleObject" Target="../embeddings/oleObject499.bin"/><Relationship Id="rId947" Type="http://schemas.openxmlformats.org/officeDocument/2006/relationships/oleObject" Target="../embeddings/oleObject944.bin"/><Relationship Id="rId76" Type="http://schemas.openxmlformats.org/officeDocument/2006/relationships/oleObject" Target="../embeddings/oleObject73.bin"/><Relationship Id="rId141" Type="http://schemas.openxmlformats.org/officeDocument/2006/relationships/oleObject" Target="../embeddings/oleObject138.bin"/><Relationship Id="rId379" Type="http://schemas.openxmlformats.org/officeDocument/2006/relationships/oleObject" Target="../embeddings/oleObject376.bin"/><Relationship Id="rId586" Type="http://schemas.openxmlformats.org/officeDocument/2006/relationships/oleObject" Target="../embeddings/oleObject583.bin"/><Relationship Id="rId793" Type="http://schemas.openxmlformats.org/officeDocument/2006/relationships/oleObject" Target="../embeddings/oleObject790.bin"/><Relationship Id="rId807" Type="http://schemas.openxmlformats.org/officeDocument/2006/relationships/oleObject" Target="../embeddings/oleObject804.bin"/><Relationship Id="rId7" Type="http://schemas.openxmlformats.org/officeDocument/2006/relationships/oleObject" Target="../embeddings/oleObject4.bin"/><Relationship Id="rId239" Type="http://schemas.openxmlformats.org/officeDocument/2006/relationships/oleObject" Target="../embeddings/oleObject236.bin"/><Relationship Id="rId446" Type="http://schemas.openxmlformats.org/officeDocument/2006/relationships/oleObject" Target="../embeddings/oleObject443.bin"/><Relationship Id="rId653" Type="http://schemas.openxmlformats.org/officeDocument/2006/relationships/oleObject" Target="../embeddings/oleObject650.bin"/><Relationship Id="rId292" Type="http://schemas.openxmlformats.org/officeDocument/2006/relationships/oleObject" Target="../embeddings/oleObject289.bin"/><Relationship Id="rId306" Type="http://schemas.openxmlformats.org/officeDocument/2006/relationships/oleObject" Target="../embeddings/oleObject303.bin"/><Relationship Id="rId860" Type="http://schemas.openxmlformats.org/officeDocument/2006/relationships/oleObject" Target="../embeddings/oleObject857.bin"/><Relationship Id="rId958" Type="http://schemas.openxmlformats.org/officeDocument/2006/relationships/oleObject" Target="../embeddings/oleObject955.bin"/><Relationship Id="rId87" Type="http://schemas.openxmlformats.org/officeDocument/2006/relationships/oleObject" Target="../embeddings/oleObject84.bin"/><Relationship Id="rId513" Type="http://schemas.openxmlformats.org/officeDocument/2006/relationships/oleObject" Target="../embeddings/oleObject510.bin"/><Relationship Id="rId597" Type="http://schemas.openxmlformats.org/officeDocument/2006/relationships/oleObject" Target="../embeddings/oleObject594.bin"/><Relationship Id="rId720" Type="http://schemas.openxmlformats.org/officeDocument/2006/relationships/oleObject" Target="../embeddings/oleObject717.bin"/><Relationship Id="rId818" Type="http://schemas.openxmlformats.org/officeDocument/2006/relationships/oleObject" Target="../embeddings/oleObject815.bin"/><Relationship Id="rId152" Type="http://schemas.openxmlformats.org/officeDocument/2006/relationships/oleObject" Target="../embeddings/oleObject149.bin"/><Relationship Id="rId457" Type="http://schemas.openxmlformats.org/officeDocument/2006/relationships/oleObject" Target="../embeddings/oleObject454.bin"/><Relationship Id="rId1003" Type="http://schemas.openxmlformats.org/officeDocument/2006/relationships/oleObject" Target="../embeddings/oleObject1000.bin"/><Relationship Id="rId664" Type="http://schemas.openxmlformats.org/officeDocument/2006/relationships/oleObject" Target="../embeddings/oleObject661.bin"/><Relationship Id="rId871" Type="http://schemas.openxmlformats.org/officeDocument/2006/relationships/oleObject" Target="../embeddings/oleObject868.bin"/><Relationship Id="rId969" Type="http://schemas.openxmlformats.org/officeDocument/2006/relationships/oleObject" Target="../embeddings/oleObject966.bin"/><Relationship Id="rId14" Type="http://schemas.openxmlformats.org/officeDocument/2006/relationships/oleObject" Target="../embeddings/oleObject11.bin"/><Relationship Id="rId317" Type="http://schemas.openxmlformats.org/officeDocument/2006/relationships/oleObject" Target="../embeddings/oleObject314.bin"/><Relationship Id="rId524" Type="http://schemas.openxmlformats.org/officeDocument/2006/relationships/oleObject" Target="../embeddings/oleObject521.bin"/><Relationship Id="rId731" Type="http://schemas.openxmlformats.org/officeDocument/2006/relationships/oleObject" Target="../embeddings/oleObject728.bin"/><Relationship Id="rId98" Type="http://schemas.openxmlformats.org/officeDocument/2006/relationships/oleObject" Target="../embeddings/oleObject95.bin"/><Relationship Id="rId163" Type="http://schemas.openxmlformats.org/officeDocument/2006/relationships/oleObject" Target="../embeddings/oleObject160.bin"/><Relationship Id="rId370" Type="http://schemas.openxmlformats.org/officeDocument/2006/relationships/oleObject" Target="../embeddings/oleObject367.bin"/><Relationship Id="rId829" Type="http://schemas.openxmlformats.org/officeDocument/2006/relationships/oleObject" Target="../embeddings/oleObject826.bin"/><Relationship Id="rId1014" Type="http://schemas.openxmlformats.org/officeDocument/2006/relationships/oleObject" Target="../embeddings/oleObject1011.bin"/><Relationship Id="rId230" Type="http://schemas.openxmlformats.org/officeDocument/2006/relationships/oleObject" Target="../embeddings/oleObject227.bin"/><Relationship Id="rId468" Type="http://schemas.openxmlformats.org/officeDocument/2006/relationships/oleObject" Target="../embeddings/oleObject465.bin"/><Relationship Id="rId675" Type="http://schemas.openxmlformats.org/officeDocument/2006/relationships/oleObject" Target="../embeddings/oleObject672.bin"/><Relationship Id="rId882" Type="http://schemas.openxmlformats.org/officeDocument/2006/relationships/oleObject" Target="../embeddings/oleObject879.bin"/><Relationship Id="rId25" Type="http://schemas.openxmlformats.org/officeDocument/2006/relationships/oleObject" Target="../embeddings/oleObject22.bin"/><Relationship Id="rId328" Type="http://schemas.openxmlformats.org/officeDocument/2006/relationships/oleObject" Target="../embeddings/oleObject325.bin"/><Relationship Id="rId535" Type="http://schemas.openxmlformats.org/officeDocument/2006/relationships/oleObject" Target="../embeddings/oleObject532.bin"/><Relationship Id="rId742" Type="http://schemas.openxmlformats.org/officeDocument/2006/relationships/oleObject" Target="../embeddings/oleObject739.bin"/><Relationship Id="rId174" Type="http://schemas.openxmlformats.org/officeDocument/2006/relationships/oleObject" Target="../embeddings/oleObject171.bin"/><Relationship Id="rId381" Type="http://schemas.openxmlformats.org/officeDocument/2006/relationships/oleObject" Target="../embeddings/oleObject378.bin"/><Relationship Id="rId602" Type="http://schemas.openxmlformats.org/officeDocument/2006/relationships/oleObject" Target="../embeddings/oleObject599.bin"/><Relationship Id="rId1025" Type="http://schemas.openxmlformats.org/officeDocument/2006/relationships/oleObject" Target="../embeddings/oleObject1022.bin"/><Relationship Id="rId241" Type="http://schemas.openxmlformats.org/officeDocument/2006/relationships/oleObject" Target="../embeddings/oleObject238.bin"/><Relationship Id="rId479" Type="http://schemas.openxmlformats.org/officeDocument/2006/relationships/oleObject" Target="../embeddings/oleObject476.bin"/><Relationship Id="rId686" Type="http://schemas.openxmlformats.org/officeDocument/2006/relationships/oleObject" Target="../embeddings/oleObject683.bin"/><Relationship Id="rId893" Type="http://schemas.openxmlformats.org/officeDocument/2006/relationships/oleObject" Target="../embeddings/oleObject890.bin"/><Relationship Id="rId907" Type="http://schemas.openxmlformats.org/officeDocument/2006/relationships/oleObject" Target="../embeddings/oleObject904.bin"/><Relationship Id="rId36" Type="http://schemas.openxmlformats.org/officeDocument/2006/relationships/oleObject" Target="../embeddings/oleObject33.bin"/><Relationship Id="rId339" Type="http://schemas.openxmlformats.org/officeDocument/2006/relationships/oleObject" Target="../embeddings/oleObject336.bin"/><Relationship Id="rId546" Type="http://schemas.openxmlformats.org/officeDocument/2006/relationships/oleObject" Target="../embeddings/oleObject543.bin"/><Relationship Id="rId753" Type="http://schemas.openxmlformats.org/officeDocument/2006/relationships/oleObject" Target="../embeddings/oleObject750.bin"/><Relationship Id="rId101" Type="http://schemas.openxmlformats.org/officeDocument/2006/relationships/oleObject" Target="../embeddings/oleObject98.bin"/><Relationship Id="rId185" Type="http://schemas.openxmlformats.org/officeDocument/2006/relationships/oleObject" Target="../embeddings/oleObject182.bin"/><Relationship Id="rId406" Type="http://schemas.openxmlformats.org/officeDocument/2006/relationships/oleObject" Target="../embeddings/oleObject403.bin"/><Relationship Id="rId960" Type="http://schemas.openxmlformats.org/officeDocument/2006/relationships/oleObject" Target="../embeddings/oleObject957.bin"/><Relationship Id="rId392" Type="http://schemas.openxmlformats.org/officeDocument/2006/relationships/oleObject" Target="../embeddings/oleObject389.bin"/><Relationship Id="rId613" Type="http://schemas.openxmlformats.org/officeDocument/2006/relationships/oleObject" Target="../embeddings/oleObject610.bin"/><Relationship Id="rId697" Type="http://schemas.openxmlformats.org/officeDocument/2006/relationships/oleObject" Target="../embeddings/oleObject694.bin"/><Relationship Id="rId820" Type="http://schemas.openxmlformats.org/officeDocument/2006/relationships/oleObject" Target="../embeddings/oleObject817.bin"/><Relationship Id="rId918" Type="http://schemas.openxmlformats.org/officeDocument/2006/relationships/oleObject" Target="../embeddings/oleObject915.bin"/><Relationship Id="rId252" Type="http://schemas.openxmlformats.org/officeDocument/2006/relationships/oleObject" Target="../embeddings/oleObject249.bin"/><Relationship Id="rId47" Type="http://schemas.openxmlformats.org/officeDocument/2006/relationships/oleObject" Target="../embeddings/oleObject44.bin"/><Relationship Id="rId112" Type="http://schemas.openxmlformats.org/officeDocument/2006/relationships/oleObject" Target="../embeddings/oleObject109.bin"/><Relationship Id="rId557" Type="http://schemas.openxmlformats.org/officeDocument/2006/relationships/oleObject" Target="../embeddings/oleObject554.bin"/><Relationship Id="rId764" Type="http://schemas.openxmlformats.org/officeDocument/2006/relationships/oleObject" Target="../embeddings/oleObject761.bin"/><Relationship Id="rId971" Type="http://schemas.openxmlformats.org/officeDocument/2006/relationships/oleObject" Target="../embeddings/oleObject968.bin"/><Relationship Id="rId196" Type="http://schemas.openxmlformats.org/officeDocument/2006/relationships/oleObject" Target="../embeddings/oleObject193.bin"/><Relationship Id="rId417" Type="http://schemas.openxmlformats.org/officeDocument/2006/relationships/oleObject" Target="../embeddings/oleObject414.bin"/><Relationship Id="rId624" Type="http://schemas.openxmlformats.org/officeDocument/2006/relationships/oleObject" Target="../embeddings/oleObject621.bin"/><Relationship Id="rId831" Type="http://schemas.openxmlformats.org/officeDocument/2006/relationships/oleObject" Target="../embeddings/oleObject828.bin"/><Relationship Id="rId263" Type="http://schemas.openxmlformats.org/officeDocument/2006/relationships/oleObject" Target="../embeddings/oleObject260.bin"/><Relationship Id="rId470" Type="http://schemas.openxmlformats.org/officeDocument/2006/relationships/oleObject" Target="../embeddings/oleObject467.bin"/><Relationship Id="rId929" Type="http://schemas.openxmlformats.org/officeDocument/2006/relationships/oleObject" Target="../embeddings/oleObject926.bin"/><Relationship Id="rId58" Type="http://schemas.openxmlformats.org/officeDocument/2006/relationships/oleObject" Target="../embeddings/oleObject55.bin"/><Relationship Id="rId123" Type="http://schemas.openxmlformats.org/officeDocument/2006/relationships/oleObject" Target="../embeddings/oleObject120.bin"/><Relationship Id="rId330" Type="http://schemas.openxmlformats.org/officeDocument/2006/relationships/oleObject" Target="../embeddings/oleObject327.bin"/><Relationship Id="rId568" Type="http://schemas.openxmlformats.org/officeDocument/2006/relationships/oleObject" Target="../embeddings/oleObject565.bin"/><Relationship Id="rId775" Type="http://schemas.openxmlformats.org/officeDocument/2006/relationships/oleObject" Target="../embeddings/oleObject772.bin"/><Relationship Id="rId982" Type="http://schemas.openxmlformats.org/officeDocument/2006/relationships/oleObject" Target="../embeddings/oleObject979.bin"/><Relationship Id="rId428" Type="http://schemas.openxmlformats.org/officeDocument/2006/relationships/oleObject" Target="../embeddings/oleObject425.bin"/><Relationship Id="rId635" Type="http://schemas.openxmlformats.org/officeDocument/2006/relationships/oleObject" Target="../embeddings/oleObject632.bin"/><Relationship Id="rId842" Type="http://schemas.openxmlformats.org/officeDocument/2006/relationships/oleObject" Target="../embeddings/oleObject839.bin"/><Relationship Id="rId274" Type="http://schemas.openxmlformats.org/officeDocument/2006/relationships/oleObject" Target="../embeddings/oleObject271.bin"/><Relationship Id="rId481" Type="http://schemas.openxmlformats.org/officeDocument/2006/relationships/oleObject" Target="../embeddings/oleObject478.bin"/><Relationship Id="rId702" Type="http://schemas.openxmlformats.org/officeDocument/2006/relationships/oleObject" Target="../embeddings/oleObject699.bin"/><Relationship Id="rId69" Type="http://schemas.openxmlformats.org/officeDocument/2006/relationships/oleObject" Target="../embeddings/oleObject66.bin"/><Relationship Id="rId134" Type="http://schemas.openxmlformats.org/officeDocument/2006/relationships/oleObject" Target="../embeddings/oleObject131.bin"/><Relationship Id="rId579" Type="http://schemas.openxmlformats.org/officeDocument/2006/relationships/oleObject" Target="../embeddings/oleObject576.bin"/><Relationship Id="rId786" Type="http://schemas.openxmlformats.org/officeDocument/2006/relationships/oleObject" Target="../embeddings/oleObject783.bin"/><Relationship Id="rId993" Type="http://schemas.openxmlformats.org/officeDocument/2006/relationships/oleObject" Target="../embeddings/oleObject990.bin"/><Relationship Id="rId341" Type="http://schemas.openxmlformats.org/officeDocument/2006/relationships/oleObject" Target="../embeddings/oleObject338.bin"/><Relationship Id="rId439" Type="http://schemas.openxmlformats.org/officeDocument/2006/relationships/oleObject" Target="../embeddings/oleObject436.bin"/><Relationship Id="rId646" Type="http://schemas.openxmlformats.org/officeDocument/2006/relationships/oleObject" Target="../embeddings/oleObject643.bin"/><Relationship Id="rId201" Type="http://schemas.openxmlformats.org/officeDocument/2006/relationships/oleObject" Target="../embeddings/oleObject198.bin"/><Relationship Id="rId285" Type="http://schemas.openxmlformats.org/officeDocument/2006/relationships/oleObject" Target="../embeddings/oleObject282.bin"/><Relationship Id="rId506" Type="http://schemas.openxmlformats.org/officeDocument/2006/relationships/oleObject" Target="../embeddings/oleObject503.bin"/><Relationship Id="rId853" Type="http://schemas.openxmlformats.org/officeDocument/2006/relationships/oleObject" Target="../embeddings/oleObject850.bin"/><Relationship Id="rId492" Type="http://schemas.openxmlformats.org/officeDocument/2006/relationships/oleObject" Target="../embeddings/oleObject489.bin"/><Relationship Id="rId713" Type="http://schemas.openxmlformats.org/officeDocument/2006/relationships/oleObject" Target="../embeddings/oleObject710.bin"/><Relationship Id="rId797" Type="http://schemas.openxmlformats.org/officeDocument/2006/relationships/oleObject" Target="../embeddings/oleObject794.bin"/><Relationship Id="rId920" Type="http://schemas.openxmlformats.org/officeDocument/2006/relationships/oleObject" Target="../embeddings/oleObject917.bin"/><Relationship Id="rId145" Type="http://schemas.openxmlformats.org/officeDocument/2006/relationships/oleObject" Target="../embeddings/oleObject142.bin"/><Relationship Id="rId352" Type="http://schemas.openxmlformats.org/officeDocument/2006/relationships/oleObject" Target="../embeddings/oleObject349.bin"/><Relationship Id="rId212" Type="http://schemas.openxmlformats.org/officeDocument/2006/relationships/oleObject" Target="../embeddings/oleObject209.bin"/><Relationship Id="rId657" Type="http://schemas.openxmlformats.org/officeDocument/2006/relationships/oleObject" Target="../embeddings/oleObject654.bin"/><Relationship Id="rId864" Type="http://schemas.openxmlformats.org/officeDocument/2006/relationships/oleObject" Target="../embeddings/oleObject861.bin"/><Relationship Id="rId296" Type="http://schemas.openxmlformats.org/officeDocument/2006/relationships/oleObject" Target="../embeddings/oleObject293.bin"/><Relationship Id="rId517" Type="http://schemas.openxmlformats.org/officeDocument/2006/relationships/oleObject" Target="../embeddings/oleObject514.bin"/><Relationship Id="rId724" Type="http://schemas.openxmlformats.org/officeDocument/2006/relationships/oleObject" Target="../embeddings/oleObject721.bin"/><Relationship Id="rId931" Type="http://schemas.openxmlformats.org/officeDocument/2006/relationships/oleObject" Target="../embeddings/oleObject928.bin"/><Relationship Id="rId60" Type="http://schemas.openxmlformats.org/officeDocument/2006/relationships/oleObject" Target="../embeddings/oleObject57.bin"/><Relationship Id="rId156" Type="http://schemas.openxmlformats.org/officeDocument/2006/relationships/oleObject" Target="../embeddings/oleObject153.bin"/><Relationship Id="rId363" Type="http://schemas.openxmlformats.org/officeDocument/2006/relationships/oleObject" Target="../embeddings/oleObject360.bin"/><Relationship Id="rId570" Type="http://schemas.openxmlformats.org/officeDocument/2006/relationships/oleObject" Target="../embeddings/oleObject567.bin"/><Relationship Id="rId1007" Type="http://schemas.openxmlformats.org/officeDocument/2006/relationships/oleObject" Target="../embeddings/oleObject1004.bin"/><Relationship Id="rId223" Type="http://schemas.openxmlformats.org/officeDocument/2006/relationships/oleObject" Target="../embeddings/oleObject220.bin"/><Relationship Id="rId430" Type="http://schemas.openxmlformats.org/officeDocument/2006/relationships/oleObject" Target="../embeddings/oleObject427.bin"/><Relationship Id="rId668" Type="http://schemas.openxmlformats.org/officeDocument/2006/relationships/oleObject" Target="../embeddings/oleObject665.bin"/><Relationship Id="rId875" Type="http://schemas.openxmlformats.org/officeDocument/2006/relationships/oleObject" Target="../embeddings/oleObject872.bin"/><Relationship Id="rId18" Type="http://schemas.openxmlformats.org/officeDocument/2006/relationships/oleObject" Target="../embeddings/oleObject15.bin"/><Relationship Id="rId528" Type="http://schemas.openxmlformats.org/officeDocument/2006/relationships/oleObject" Target="../embeddings/oleObject525.bin"/><Relationship Id="rId735" Type="http://schemas.openxmlformats.org/officeDocument/2006/relationships/oleObject" Target="../embeddings/oleObject732.bin"/><Relationship Id="rId942" Type="http://schemas.openxmlformats.org/officeDocument/2006/relationships/oleObject" Target="../embeddings/oleObject939.bin"/><Relationship Id="rId167" Type="http://schemas.openxmlformats.org/officeDocument/2006/relationships/oleObject" Target="../embeddings/oleObject164.bin"/><Relationship Id="rId374" Type="http://schemas.openxmlformats.org/officeDocument/2006/relationships/oleObject" Target="../embeddings/oleObject371.bin"/><Relationship Id="rId581" Type="http://schemas.openxmlformats.org/officeDocument/2006/relationships/oleObject" Target="../embeddings/oleObject578.bin"/><Relationship Id="rId1018" Type="http://schemas.openxmlformats.org/officeDocument/2006/relationships/oleObject" Target="../embeddings/oleObject1015.bin"/><Relationship Id="rId71" Type="http://schemas.openxmlformats.org/officeDocument/2006/relationships/oleObject" Target="../embeddings/oleObject68.bin"/><Relationship Id="rId234" Type="http://schemas.openxmlformats.org/officeDocument/2006/relationships/oleObject" Target="../embeddings/oleObject231.bin"/><Relationship Id="rId679" Type="http://schemas.openxmlformats.org/officeDocument/2006/relationships/oleObject" Target="../embeddings/oleObject676.bin"/><Relationship Id="rId802" Type="http://schemas.openxmlformats.org/officeDocument/2006/relationships/oleObject" Target="../embeddings/oleObject799.bin"/><Relationship Id="rId886" Type="http://schemas.openxmlformats.org/officeDocument/2006/relationships/oleObject" Target="../embeddings/oleObject883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6.bin"/><Relationship Id="rId441" Type="http://schemas.openxmlformats.org/officeDocument/2006/relationships/oleObject" Target="../embeddings/oleObject438.bin"/><Relationship Id="rId539" Type="http://schemas.openxmlformats.org/officeDocument/2006/relationships/oleObject" Target="../embeddings/oleObject536.bin"/><Relationship Id="rId746" Type="http://schemas.openxmlformats.org/officeDocument/2006/relationships/oleObject" Target="../embeddings/oleObject743.bin"/><Relationship Id="rId178" Type="http://schemas.openxmlformats.org/officeDocument/2006/relationships/oleObject" Target="../embeddings/oleObject175.bin"/><Relationship Id="rId301" Type="http://schemas.openxmlformats.org/officeDocument/2006/relationships/oleObject" Target="../embeddings/oleObject298.bin"/><Relationship Id="rId953" Type="http://schemas.openxmlformats.org/officeDocument/2006/relationships/oleObject" Target="../embeddings/oleObject950.bin"/><Relationship Id="rId82" Type="http://schemas.openxmlformats.org/officeDocument/2006/relationships/oleObject" Target="../embeddings/oleObject79.bin"/><Relationship Id="rId385" Type="http://schemas.openxmlformats.org/officeDocument/2006/relationships/oleObject" Target="../embeddings/oleObject382.bin"/><Relationship Id="rId592" Type="http://schemas.openxmlformats.org/officeDocument/2006/relationships/oleObject" Target="../embeddings/oleObject589.bin"/><Relationship Id="rId606" Type="http://schemas.openxmlformats.org/officeDocument/2006/relationships/oleObject" Target="../embeddings/oleObject603.bin"/><Relationship Id="rId813" Type="http://schemas.openxmlformats.org/officeDocument/2006/relationships/oleObject" Target="../embeddings/oleObject810.bin"/><Relationship Id="rId245" Type="http://schemas.openxmlformats.org/officeDocument/2006/relationships/oleObject" Target="../embeddings/oleObject242.bin"/><Relationship Id="rId452" Type="http://schemas.openxmlformats.org/officeDocument/2006/relationships/oleObject" Target="../embeddings/oleObject449.bin"/><Relationship Id="rId897" Type="http://schemas.openxmlformats.org/officeDocument/2006/relationships/oleObject" Target="../embeddings/oleObject894.bin"/><Relationship Id="rId105" Type="http://schemas.openxmlformats.org/officeDocument/2006/relationships/oleObject" Target="../embeddings/oleObject102.bin"/><Relationship Id="rId312" Type="http://schemas.openxmlformats.org/officeDocument/2006/relationships/oleObject" Target="../embeddings/oleObject309.bin"/><Relationship Id="rId757" Type="http://schemas.openxmlformats.org/officeDocument/2006/relationships/oleObject" Target="../embeddings/oleObject754.bin"/><Relationship Id="rId964" Type="http://schemas.openxmlformats.org/officeDocument/2006/relationships/oleObject" Target="../embeddings/oleObject961.bin"/><Relationship Id="rId93" Type="http://schemas.openxmlformats.org/officeDocument/2006/relationships/oleObject" Target="../embeddings/oleObject90.bin"/><Relationship Id="rId189" Type="http://schemas.openxmlformats.org/officeDocument/2006/relationships/oleObject" Target="../embeddings/oleObject186.bin"/><Relationship Id="rId396" Type="http://schemas.openxmlformats.org/officeDocument/2006/relationships/oleObject" Target="../embeddings/oleObject393.bin"/><Relationship Id="rId617" Type="http://schemas.openxmlformats.org/officeDocument/2006/relationships/oleObject" Target="../embeddings/oleObject614.bin"/><Relationship Id="rId824" Type="http://schemas.openxmlformats.org/officeDocument/2006/relationships/oleObject" Target="../embeddings/oleObject821.bin"/><Relationship Id="rId256" Type="http://schemas.openxmlformats.org/officeDocument/2006/relationships/oleObject" Target="../embeddings/oleObject253.bin"/><Relationship Id="rId463" Type="http://schemas.openxmlformats.org/officeDocument/2006/relationships/oleObject" Target="../embeddings/oleObject460.bin"/><Relationship Id="rId670" Type="http://schemas.openxmlformats.org/officeDocument/2006/relationships/oleObject" Target="../embeddings/oleObject667.bin"/><Relationship Id="rId116" Type="http://schemas.openxmlformats.org/officeDocument/2006/relationships/oleObject" Target="../embeddings/oleObject113.bin"/><Relationship Id="rId323" Type="http://schemas.openxmlformats.org/officeDocument/2006/relationships/oleObject" Target="../embeddings/oleObject320.bin"/><Relationship Id="rId530" Type="http://schemas.openxmlformats.org/officeDocument/2006/relationships/oleObject" Target="../embeddings/oleObject527.bin"/><Relationship Id="rId768" Type="http://schemas.openxmlformats.org/officeDocument/2006/relationships/oleObject" Target="../embeddings/oleObject765.bin"/><Relationship Id="rId975" Type="http://schemas.openxmlformats.org/officeDocument/2006/relationships/oleObject" Target="../embeddings/oleObject972.bin"/><Relationship Id="rId20" Type="http://schemas.openxmlformats.org/officeDocument/2006/relationships/oleObject" Target="../embeddings/oleObject17.bin"/><Relationship Id="rId628" Type="http://schemas.openxmlformats.org/officeDocument/2006/relationships/oleObject" Target="../embeddings/oleObject625.bin"/><Relationship Id="rId835" Type="http://schemas.openxmlformats.org/officeDocument/2006/relationships/oleObject" Target="../embeddings/oleObject832.bin"/><Relationship Id="rId267" Type="http://schemas.openxmlformats.org/officeDocument/2006/relationships/oleObject" Target="../embeddings/oleObject264.bin"/><Relationship Id="rId474" Type="http://schemas.openxmlformats.org/officeDocument/2006/relationships/oleObject" Target="../embeddings/oleObject471.bin"/><Relationship Id="rId1020" Type="http://schemas.openxmlformats.org/officeDocument/2006/relationships/oleObject" Target="../embeddings/oleObject1017.bin"/><Relationship Id="rId127" Type="http://schemas.openxmlformats.org/officeDocument/2006/relationships/oleObject" Target="../embeddings/oleObject124.bin"/><Relationship Id="rId681" Type="http://schemas.openxmlformats.org/officeDocument/2006/relationships/oleObject" Target="../embeddings/oleObject678.bin"/><Relationship Id="rId779" Type="http://schemas.openxmlformats.org/officeDocument/2006/relationships/oleObject" Target="../embeddings/oleObject776.bin"/><Relationship Id="rId902" Type="http://schemas.openxmlformats.org/officeDocument/2006/relationships/oleObject" Target="../embeddings/oleObject899.bin"/><Relationship Id="rId986" Type="http://schemas.openxmlformats.org/officeDocument/2006/relationships/oleObject" Target="../embeddings/oleObject983.bin"/><Relationship Id="rId31" Type="http://schemas.openxmlformats.org/officeDocument/2006/relationships/oleObject" Target="../embeddings/oleObject28.bin"/><Relationship Id="rId334" Type="http://schemas.openxmlformats.org/officeDocument/2006/relationships/oleObject" Target="../embeddings/oleObject331.bin"/><Relationship Id="rId541" Type="http://schemas.openxmlformats.org/officeDocument/2006/relationships/oleObject" Target="../embeddings/oleObject538.bin"/><Relationship Id="rId639" Type="http://schemas.openxmlformats.org/officeDocument/2006/relationships/oleObject" Target="../embeddings/oleObject636.bin"/><Relationship Id="rId180" Type="http://schemas.openxmlformats.org/officeDocument/2006/relationships/oleObject" Target="../embeddings/oleObject177.bin"/><Relationship Id="rId278" Type="http://schemas.openxmlformats.org/officeDocument/2006/relationships/oleObject" Target="../embeddings/oleObject275.bin"/><Relationship Id="rId401" Type="http://schemas.openxmlformats.org/officeDocument/2006/relationships/oleObject" Target="../embeddings/oleObject398.bin"/><Relationship Id="rId846" Type="http://schemas.openxmlformats.org/officeDocument/2006/relationships/oleObject" Target="../embeddings/oleObject843.bin"/><Relationship Id="rId485" Type="http://schemas.openxmlformats.org/officeDocument/2006/relationships/oleObject" Target="../embeddings/oleObject482.bin"/><Relationship Id="rId692" Type="http://schemas.openxmlformats.org/officeDocument/2006/relationships/oleObject" Target="../embeddings/oleObject689.bin"/><Relationship Id="rId706" Type="http://schemas.openxmlformats.org/officeDocument/2006/relationships/oleObject" Target="../embeddings/oleObject703.bin"/><Relationship Id="rId913" Type="http://schemas.openxmlformats.org/officeDocument/2006/relationships/oleObject" Target="../embeddings/oleObject910.bin"/><Relationship Id="rId42" Type="http://schemas.openxmlformats.org/officeDocument/2006/relationships/oleObject" Target="../embeddings/oleObject39.bin"/><Relationship Id="rId138" Type="http://schemas.openxmlformats.org/officeDocument/2006/relationships/oleObject" Target="../embeddings/oleObject135.bin"/><Relationship Id="rId345" Type="http://schemas.openxmlformats.org/officeDocument/2006/relationships/oleObject" Target="../embeddings/oleObject342.bin"/><Relationship Id="rId552" Type="http://schemas.openxmlformats.org/officeDocument/2006/relationships/oleObject" Target="../embeddings/oleObject549.bin"/><Relationship Id="rId997" Type="http://schemas.openxmlformats.org/officeDocument/2006/relationships/oleObject" Target="../embeddings/oleObject994.bin"/><Relationship Id="rId191" Type="http://schemas.openxmlformats.org/officeDocument/2006/relationships/oleObject" Target="../embeddings/oleObject188.bin"/><Relationship Id="rId205" Type="http://schemas.openxmlformats.org/officeDocument/2006/relationships/oleObject" Target="../embeddings/oleObject202.bin"/><Relationship Id="rId412" Type="http://schemas.openxmlformats.org/officeDocument/2006/relationships/oleObject" Target="../embeddings/oleObject409.bin"/><Relationship Id="rId857" Type="http://schemas.openxmlformats.org/officeDocument/2006/relationships/oleObject" Target="../embeddings/oleObject854.bin"/><Relationship Id="rId289" Type="http://schemas.openxmlformats.org/officeDocument/2006/relationships/oleObject" Target="../embeddings/oleObject286.bin"/><Relationship Id="rId496" Type="http://schemas.openxmlformats.org/officeDocument/2006/relationships/oleObject" Target="../embeddings/oleObject493.bin"/><Relationship Id="rId717" Type="http://schemas.openxmlformats.org/officeDocument/2006/relationships/oleObject" Target="../embeddings/oleObject714.bin"/><Relationship Id="rId924" Type="http://schemas.openxmlformats.org/officeDocument/2006/relationships/oleObject" Target="../embeddings/oleObject921.bin"/><Relationship Id="rId53" Type="http://schemas.openxmlformats.org/officeDocument/2006/relationships/oleObject" Target="../embeddings/oleObject50.bin"/><Relationship Id="rId149" Type="http://schemas.openxmlformats.org/officeDocument/2006/relationships/oleObject" Target="../embeddings/oleObject146.bin"/><Relationship Id="rId356" Type="http://schemas.openxmlformats.org/officeDocument/2006/relationships/oleObject" Target="../embeddings/oleObject353.bin"/><Relationship Id="rId563" Type="http://schemas.openxmlformats.org/officeDocument/2006/relationships/oleObject" Target="../embeddings/oleObject560.bin"/><Relationship Id="rId770" Type="http://schemas.openxmlformats.org/officeDocument/2006/relationships/oleObject" Target="../embeddings/oleObject767.bin"/><Relationship Id="rId216" Type="http://schemas.openxmlformats.org/officeDocument/2006/relationships/oleObject" Target="../embeddings/oleObject213.bin"/><Relationship Id="rId423" Type="http://schemas.openxmlformats.org/officeDocument/2006/relationships/oleObject" Target="../embeddings/oleObject420.bin"/><Relationship Id="rId868" Type="http://schemas.openxmlformats.org/officeDocument/2006/relationships/oleObject" Target="../embeddings/oleObject865.bin"/><Relationship Id="rId630" Type="http://schemas.openxmlformats.org/officeDocument/2006/relationships/oleObject" Target="../embeddings/oleObject627.bin"/><Relationship Id="rId728" Type="http://schemas.openxmlformats.org/officeDocument/2006/relationships/oleObject" Target="../embeddings/oleObject725.bin"/><Relationship Id="rId935" Type="http://schemas.openxmlformats.org/officeDocument/2006/relationships/oleObject" Target="../embeddings/oleObject932.bin"/><Relationship Id="rId64" Type="http://schemas.openxmlformats.org/officeDocument/2006/relationships/oleObject" Target="../embeddings/oleObject61.bin"/><Relationship Id="rId367" Type="http://schemas.openxmlformats.org/officeDocument/2006/relationships/oleObject" Target="../embeddings/oleObject364.bin"/><Relationship Id="rId574" Type="http://schemas.openxmlformats.org/officeDocument/2006/relationships/oleObject" Target="../embeddings/oleObject571.bin"/><Relationship Id="rId227" Type="http://schemas.openxmlformats.org/officeDocument/2006/relationships/oleObject" Target="../embeddings/oleObject224.bin"/><Relationship Id="rId781" Type="http://schemas.openxmlformats.org/officeDocument/2006/relationships/oleObject" Target="../embeddings/oleObject778.bin"/><Relationship Id="rId879" Type="http://schemas.openxmlformats.org/officeDocument/2006/relationships/oleObject" Target="../embeddings/oleObject876.bin"/><Relationship Id="rId434" Type="http://schemas.openxmlformats.org/officeDocument/2006/relationships/oleObject" Target="../embeddings/oleObject431.bin"/><Relationship Id="rId641" Type="http://schemas.openxmlformats.org/officeDocument/2006/relationships/oleObject" Target="../embeddings/oleObject638.bin"/><Relationship Id="rId739" Type="http://schemas.openxmlformats.org/officeDocument/2006/relationships/oleObject" Target="../embeddings/oleObject736.bin"/><Relationship Id="rId280" Type="http://schemas.openxmlformats.org/officeDocument/2006/relationships/oleObject" Target="../embeddings/oleObject277.bin"/><Relationship Id="rId501" Type="http://schemas.openxmlformats.org/officeDocument/2006/relationships/oleObject" Target="../embeddings/oleObject498.bin"/><Relationship Id="rId946" Type="http://schemas.openxmlformats.org/officeDocument/2006/relationships/oleObject" Target="../embeddings/oleObject943.bin"/><Relationship Id="rId75" Type="http://schemas.openxmlformats.org/officeDocument/2006/relationships/oleObject" Target="../embeddings/oleObject72.bin"/><Relationship Id="rId140" Type="http://schemas.openxmlformats.org/officeDocument/2006/relationships/oleObject" Target="../embeddings/oleObject137.bin"/><Relationship Id="rId378" Type="http://schemas.openxmlformats.org/officeDocument/2006/relationships/oleObject" Target="../embeddings/oleObject375.bin"/><Relationship Id="rId585" Type="http://schemas.openxmlformats.org/officeDocument/2006/relationships/oleObject" Target="../embeddings/oleObject582.bin"/><Relationship Id="rId792" Type="http://schemas.openxmlformats.org/officeDocument/2006/relationships/oleObject" Target="../embeddings/oleObject789.bin"/><Relationship Id="rId806" Type="http://schemas.openxmlformats.org/officeDocument/2006/relationships/oleObject" Target="../embeddings/oleObject803.bin"/><Relationship Id="rId6" Type="http://schemas.openxmlformats.org/officeDocument/2006/relationships/oleObject" Target="../embeddings/oleObject3.bin"/><Relationship Id="rId238" Type="http://schemas.openxmlformats.org/officeDocument/2006/relationships/oleObject" Target="../embeddings/oleObject235.bin"/><Relationship Id="rId445" Type="http://schemas.openxmlformats.org/officeDocument/2006/relationships/oleObject" Target="../embeddings/oleObject442.bin"/><Relationship Id="rId652" Type="http://schemas.openxmlformats.org/officeDocument/2006/relationships/oleObject" Target="../embeddings/oleObject649.bin"/><Relationship Id="rId291" Type="http://schemas.openxmlformats.org/officeDocument/2006/relationships/oleObject" Target="../embeddings/oleObject288.bin"/><Relationship Id="rId305" Type="http://schemas.openxmlformats.org/officeDocument/2006/relationships/oleObject" Target="../embeddings/oleObject302.bin"/><Relationship Id="rId512" Type="http://schemas.openxmlformats.org/officeDocument/2006/relationships/oleObject" Target="../embeddings/oleObject509.bin"/><Relationship Id="rId957" Type="http://schemas.openxmlformats.org/officeDocument/2006/relationships/oleObject" Target="../embeddings/oleObject954.bin"/><Relationship Id="rId86" Type="http://schemas.openxmlformats.org/officeDocument/2006/relationships/oleObject" Target="../embeddings/oleObject83.bin"/><Relationship Id="rId151" Type="http://schemas.openxmlformats.org/officeDocument/2006/relationships/oleObject" Target="../embeddings/oleObject148.bin"/><Relationship Id="rId389" Type="http://schemas.openxmlformats.org/officeDocument/2006/relationships/oleObject" Target="../embeddings/oleObject386.bin"/><Relationship Id="rId596" Type="http://schemas.openxmlformats.org/officeDocument/2006/relationships/oleObject" Target="../embeddings/oleObject593.bin"/><Relationship Id="rId817" Type="http://schemas.openxmlformats.org/officeDocument/2006/relationships/oleObject" Target="../embeddings/oleObject814.bin"/><Relationship Id="rId1002" Type="http://schemas.openxmlformats.org/officeDocument/2006/relationships/oleObject" Target="../embeddings/oleObject999.bin"/><Relationship Id="rId249" Type="http://schemas.openxmlformats.org/officeDocument/2006/relationships/oleObject" Target="../embeddings/oleObject246.bin"/><Relationship Id="rId456" Type="http://schemas.openxmlformats.org/officeDocument/2006/relationships/oleObject" Target="../embeddings/oleObject453.bin"/><Relationship Id="rId663" Type="http://schemas.openxmlformats.org/officeDocument/2006/relationships/oleObject" Target="../embeddings/oleObject660.bin"/><Relationship Id="rId870" Type="http://schemas.openxmlformats.org/officeDocument/2006/relationships/oleObject" Target="../embeddings/oleObject867.bin"/><Relationship Id="rId13" Type="http://schemas.openxmlformats.org/officeDocument/2006/relationships/oleObject" Target="../embeddings/oleObject10.bin"/><Relationship Id="rId109" Type="http://schemas.openxmlformats.org/officeDocument/2006/relationships/oleObject" Target="../embeddings/oleObject106.bin"/><Relationship Id="rId316" Type="http://schemas.openxmlformats.org/officeDocument/2006/relationships/oleObject" Target="../embeddings/oleObject313.bin"/><Relationship Id="rId523" Type="http://schemas.openxmlformats.org/officeDocument/2006/relationships/oleObject" Target="../embeddings/oleObject520.bin"/><Relationship Id="rId968" Type="http://schemas.openxmlformats.org/officeDocument/2006/relationships/oleObject" Target="../embeddings/oleObject965.bin"/><Relationship Id="rId97" Type="http://schemas.openxmlformats.org/officeDocument/2006/relationships/oleObject" Target="../embeddings/oleObject94.bin"/><Relationship Id="rId730" Type="http://schemas.openxmlformats.org/officeDocument/2006/relationships/oleObject" Target="../embeddings/oleObject727.bin"/><Relationship Id="rId828" Type="http://schemas.openxmlformats.org/officeDocument/2006/relationships/oleObject" Target="../embeddings/oleObject825.bin"/><Relationship Id="rId1013" Type="http://schemas.openxmlformats.org/officeDocument/2006/relationships/oleObject" Target="../embeddings/oleObject1010.bin"/><Relationship Id="rId162" Type="http://schemas.openxmlformats.org/officeDocument/2006/relationships/oleObject" Target="../embeddings/oleObject159.bin"/><Relationship Id="rId467" Type="http://schemas.openxmlformats.org/officeDocument/2006/relationships/oleObject" Target="../embeddings/oleObject464.bin"/><Relationship Id="rId674" Type="http://schemas.openxmlformats.org/officeDocument/2006/relationships/oleObject" Target="../embeddings/oleObject671.bin"/><Relationship Id="rId881" Type="http://schemas.openxmlformats.org/officeDocument/2006/relationships/oleObject" Target="../embeddings/oleObject878.bin"/><Relationship Id="rId979" Type="http://schemas.openxmlformats.org/officeDocument/2006/relationships/oleObject" Target="../embeddings/oleObject976.bin"/><Relationship Id="rId24" Type="http://schemas.openxmlformats.org/officeDocument/2006/relationships/oleObject" Target="../embeddings/oleObject21.bin"/><Relationship Id="rId327" Type="http://schemas.openxmlformats.org/officeDocument/2006/relationships/oleObject" Target="../embeddings/oleObject324.bin"/><Relationship Id="rId534" Type="http://schemas.openxmlformats.org/officeDocument/2006/relationships/oleObject" Target="../embeddings/oleObject531.bin"/><Relationship Id="rId741" Type="http://schemas.openxmlformats.org/officeDocument/2006/relationships/oleObject" Target="../embeddings/oleObject738.bin"/><Relationship Id="rId839" Type="http://schemas.openxmlformats.org/officeDocument/2006/relationships/oleObject" Target="../embeddings/oleObject836.bin"/><Relationship Id="rId173" Type="http://schemas.openxmlformats.org/officeDocument/2006/relationships/oleObject" Target="../embeddings/oleObject170.bin"/><Relationship Id="rId380" Type="http://schemas.openxmlformats.org/officeDocument/2006/relationships/oleObject" Target="../embeddings/oleObject377.bin"/><Relationship Id="rId601" Type="http://schemas.openxmlformats.org/officeDocument/2006/relationships/oleObject" Target="../embeddings/oleObject598.bin"/><Relationship Id="rId1024" Type="http://schemas.openxmlformats.org/officeDocument/2006/relationships/oleObject" Target="../embeddings/oleObject1021.bin"/><Relationship Id="rId240" Type="http://schemas.openxmlformats.org/officeDocument/2006/relationships/oleObject" Target="../embeddings/oleObject237.bin"/><Relationship Id="rId478" Type="http://schemas.openxmlformats.org/officeDocument/2006/relationships/oleObject" Target="../embeddings/oleObject475.bin"/><Relationship Id="rId685" Type="http://schemas.openxmlformats.org/officeDocument/2006/relationships/oleObject" Target="../embeddings/oleObject682.bin"/><Relationship Id="rId892" Type="http://schemas.openxmlformats.org/officeDocument/2006/relationships/oleObject" Target="../embeddings/oleObject889.bin"/><Relationship Id="rId906" Type="http://schemas.openxmlformats.org/officeDocument/2006/relationships/oleObject" Target="../embeddings/oleObject903.bin"/><Relationship Id="rId35" Type="http://schemas.openxmlformats.org/officeDocument/2006/relationships/oleObject" Target="../embeddings/oleObject32.bin"/><Relationship Id="rId100" Type="http://schemas.openxmlformats.org/officeDocument/2006/relationships/oleObject" Target="../embeddings/oleObject97.bin"/><Relationship Id="rId338" Type="http://schemas.openxmlformats.org/officeDocument/2006/relationships/oleObject" Target="../embeddings/oleObject335.bin"/><Relationship Id="rId545" Type="http://schemas.openxmlformats.org/officeDocument/2006/relationships/oleObject" Target="../embeddings/oleObject542.bin"/><Relationship Id="rId752" Type="http://schemas.openxmlformats.org/officeDocument/2006/relationships/oleObject" Target="../embeddings/oleObject749.bin"/><Relationship Id="rId184" Type="http://schemas.openxmlformats.org/officeDocument/2006/relationships/oleObject" Target="../embeddings/oleObject181.bin"/><Relationship Id="rId391" Type="http://schemas.openxmlformats.org/officeDocument/2006/relationships/oleObject" Target="../embeddings/oleObject388.bin"/><Relationship Id="rId405" Type="http://schemas.openxmlformats.org/officeDocument/2006/relationships/oleObject" Target="../embeddings/oleObject402.bin"/><Relationship Id="rId612" Type="http://schemas.openxmlformats.org/officeDocument/2006/relationships/oleObject" Target="../embeddings/oleObject609.bin"/><Relationship Id="rId251" Type="http://schemas.openxmlformats.org/officeDocument/2006/relationships/oleObject" Target="../embeddings/oleObject248.bin"/><Relationship Id="rId489" Type="http://schemas.openxmlformats.org/officeDocument/2006/relationships/oleObject" Target="../embeddings/oleObject486.bin"/><Relationship Id="rId696" Type="http://schemas.openxmlformats.org/officeDocument/2006/relationships/oleObject" Target="../embeddings/oleObject693.bin"/><Relationship Id="rId917" Type="http://schemas.openxmlformats.org/officeDocument/2006/relationships/oleObject" Target="../embeddings/oleObject914.bin"/><Relationship Id="rId46" Type="http://schemas.openxmlformats.org/officeDocument/2006/relationships/oleObject" Target="../embeddings/oleObject43.bin"/><Relationship Id="rId349" Type="http://schemas.openxmlformats.org/officeDocument/2006/relationships/oleObject" Target="../embeddings/oleObject346.bin"/><Relationship Id="rId556" Type="http://schemas.openxmlformats.org/officeDocument/2006/relationships/oleObject" Target="../embeddings/oleObject553.bin"/><Relationship Id="rId763" Type="http://schemas.openxmlformats.org/officeDocument/2006/relationships/oleObject" Target="../embeddings/oleObject760.bin"/><Relationship Id="rId111" Type="http://schemas.openxmlformats.org/officeDocument/2006/relationships/oleObject" Target="../embeddings/oleObject108.bin"/><Relationship Id="rId195" Type="http://schemas.openxmlformats.org/officeDocument/2006/relationships/oleObject" Target="../embeddings/oleObject192.bin"/><Relationship Id="rId209" Type="http://schemas.openxmlformats.org/officeDocument/2006/relationships/oleObject" Target="../embeddings/oleObject206.bin"/><Relationship Id="rId416" Type="http://schemas.openxmlformats.org/officeDocument/2006/relationships/oleObject" Target="../embeddings/oleObject413.bin"/><Relationship Id="rId970" Type="http://schemas.openxmlformats.org/officeDocument/2006/relationships/oleObject" Target="../embeddings/oleObject967.bin"/><Relationship Id="rId623" Type="http://schemas.openxmlformats.org/officeDocument/2006/relationships/oleObject" Target="../embeddings/oleObject620.bin"/><Relationship Id="rId830" Type="http://schemas.openxmlformats.org/officeDocument/2006/relationships/oleObject" Target="../embeddings/oleObject827.bin"/><Relationship Id="rId928" Type="http://schemas.openxmlformats.org/officeDocument/2006/relationships/oleObject" Target="../embeddings/oleObject925.bin"/><Relationship Id="rId57" Type="http://schemas.openxmlformats.org/officeDocument/2006/relationships/oleObject" Target="../embeddings/oleObject54.bin"/><Relationship Id="rId262" Type="http://schemas.openxmlformats.org/officeDocument/2006/relationships/oleObject" Target="../embeddings/oleObject259.bin"/><Relationship Id="rId567" Type="http://schemas.openxmlformats.org/officeDocument/2006/relationships/oleObject" Target="../embeddings/oleObject564.bin"/><Relationship Id="rId122" Type="http://schemas.openxmlformats.org/officeDocument/2006/relationships/oleObject" Target="../embeddings/oleObject119.bin"/><Relationship Id="rId774" Type="http://schemas.openxmlformats.org/officeDocument/2006/relationships/oleObject" Target="../embeddings/oleObject771.bin"/><Relationship Id="rId981" Type="http://schemas.openxmlformats.org/officeDocument/2006/relationships/oleObject" Target="../embeddings/oleObject978.bin"/><Relationship Id="rId427" Type="http://schemas.openxmlformats.org/officeDocument/2006/relationships/oleObject" Target="../embeddings/oleObject424.bin"/><Relationship Id="rId634" Type="http://schemas.openxmlformats.org/officeDocument/2006/relationships/oleObject" Target="../embeddings/oleObject631.bin"/><Relationship Id="rId841" Type="http://schemas.openxmlformats.org/officeDocument/2006/relationships/oleObject" Target="../embeddings/oleObject838.bin"/><Relationship Id="rId273" Type="http://schemas.openxmlformats.org/officeDocument/2006/relationships/oleObject" Target="../embeddings/oleObject270.bin"/><Relationship Id="rId480" Type="http://schemas.openxmlformats.org/officeDocument/2006/relationships/oleObject" Target="../embeddings/oleObject477.bin"/><Relationship Id="rId701" Type="http://schemas.openxmlformats.org/officeDocument/2006/relationships/oleObject" Target="../embeddings/oleObject698.bin"/><Relationship Id="rId939" Type="http://schemas.openxmlformats.org/officeDocument/2006/relationships/oleObject" Target="../embeddings/oleObject936.bin"/><Relationship Id="rId68" Type="http://schemas.openxmlformats.org/officeDocument/2006/relationships/oleObject" Target="../embeddings/oleObject65.bin"/><Relationship Id="rId133" Type="http://schemas.openxmlformats.org/officeDocument/2006/relationships/oleObject" Target="../embeddings/oleObject130.bin"/><Relationship Id="rId340" Type="http://schemas.openxmlformats.org/officeDocument/2006/relationships/oleObject" Target="../embeddings/oleObject337.bin"/><Relationship Id="rId578" Type="http://schemas.openxmlformats.org/officeDocument/2006/relationships/oleObject" Target="../embeddings/oleObject575.bin"/><Relationship Id="rId785" Type="http://schemas.openxmlformats.org/officeDocument/2006/relationships/oleObject" Target="../embeddings/oleObject782.bin"/><Relationship Id="rId992" Type="http://schemas.openxmlformats.org/officeDocument/2006/relationships/oleObject" Target="../embeddings/oleObject989.bin"/><Relationship Id="rId200" Type="http://schemas.openxmlformats.org/officeDocument/2006/relationships/oleObject" Target="../embeddings/oleObject197.bin"/><Relationship Id="rId438" Type="http://schemas.openxmlformats.org/officeDocument/2006/relationships/oleObject" Target="../embeddings/oleObject435.bin"/><Relationship Id="rId645" Type="http://schemas.openxmlformats.org/officeDocument/2006/relationships/oleObject" Target="../embeddings/oleObject642.bin"/><Relationship Id="rId852" Type="http://schemas.openxmlformats.org/officeDocument/2006/relationships/oleObject" Target="../embeddings/oleObject849.bin"/><Relationship Id="rId284" Type="http://schemas.openxmlformats.org/officeDocument/2006/relationships/oleObject" Target="../embeddings/oleObject281.bin"/><Relationship Id="rId491" Type="http://schemas.openxmlformats.org/officeDocument/2006/relationships/oleObject" Target="../embeddings/oleObject488.bin"/><Relationship Id="rId505" Type="http://schemas.openxmlformats.org/officeDocument/2006/relationships/oleObject" Target="../embeddings/oleObject502.bin"/><Relationship Id="rId712" Type="http://schemas.openxmlformats.org/officeDocument/2006/relationships/oleObject" Target="../embeddings/oleObject709.bin"/><Relationship Id="rId79" Type="http://schemas.openxmlformats.org/officeDocument/2006/relationships/oleObject" Target="../embeddings/oleObject76.bin"/><Relationship Id="rId144" Type="http://schemas.openxmlformats.org/officeDocument/2006/relationships/oleObject" Target="../embeddings/oleObject141.bin"/><Relationship Id="rId589" Type="http://schemas.openxmlformats.org/officeDocument/2006/relationships/oleObject" Target="../embeddings/oleObject586.bin"/><Relationship Id="rId796" Type="http://schemas.openxmlformats.org/officeDocument/2006/relationships/oleObject" Target="../embeddings/oleObject793.bin"/><Relationship Id="rId351" Type="http://schemas.openxmlformats.org/officeDocument/2006/relationships/oleObject" Target="../embeddings/oleObject348.bin"/><Relationship Id="rId449" Type="http://schemas.openxmlformats.org/officeDocument/2006/relationships/oleObject" Target="../embeddings/oleObject446.bin"/><Relationship Id="rId656" Type="http://schemas.openxmlformats.org/officeDocument/2006/relationships/oleObject" Target="../embeddings/oleObject653.bin"/><Relationship Id="rId863" Type="http://schemas.openxmlformats.org/officeDocument/2006/relationships/oleObject" Target="../embeddings/oleObject860.bin"/><Relationship Id="rId211" Type="http://schemas.openxmlformats.org/officeDocument/2006/relationships/oleObject" Target="../embeddings/oleObject208.bin"/><Relationship Id="rId295" Type="http://schemas.openxmlformats.org/officeDocument/2006/relationships/oleObject" Target="../embeddings/oleObject292.bin"/><Relationship Id="rId309" Type="http://schemas.openxmlformats.org/officeDocument/2006/relationships/oleObject" Target="../embeddings/oleObject306.bin"/><Relationship Id="rId516" Type="http://schemas.openxmlformats.org/officeDocument/2006/relationships/oleObject" Target="../embeddings/oleObject513.bin"/><Relationship Id="rId723" Type="http://schemas.openxmlformats.org/officeDocument/2006/relationships/oleObject" Target="../embeddings/oleObject720.bin"/><Relationship Id="rId930" Type="http://schemas.openxmlformats.org/officeDocument/2006/relationships/oleObject" Target="../embeddings/oleObject927.bin"/><Relationship Id="rId1006" Type="http://schemas.openxmlformats.org/officeDocument/2006/relationships/oleObject" Target="../embeddings/oleObject1003.bin"/><Relationship Id="rId155" Type="http://schemas.openxmlformats.org/officeDocument/2006/relationships/oleObject" Target="../embeddings/oleObject152.bin"/><Relationship Id="rId362" Type="http://schemas.openxmlformats.org/officeDocument/2006/relationships/oleObject" Target="../embeddings/oleObject359.bin"/><Relationship Id="rId222" Type="http://schemas.openxmlformats.org/officeDocument/2006/relationships/oleObject" Target="../embeddings/oleObject219.bin"/><Relationship Id="rId667" Type="http://schemas.openxmlformats.org/officeDocument/2006/relationships/oleObject" Target="../embeddings/oleObject664.bin"/><Relationship Id="rId874" Type="http://schemas.openxmlformats.org/officeDocument/2006/relationships/oleObject" Target="../embeddings/oleObject871.bin"/><Relationship Id="rId17" Type="http://schemas.openxmlformats.org/officeDocument/2006/relationships/oleObject" Target="../embeddings/oleObject14.bin"/><Relationship Id="rId527" Type="http://schemas.openxmlformats.org/officeDocument/2006/relationships/oleObject" Target="../embeddings/oleObject524.bin"/><Relationship Id="rId734" Type="http://schemas.openxmlformats.org/officeDocument/2006/relationships/oleObject" Target="../embeddings/oleObject731.bin"/><Relationship Id="rId941" Type="http://schemas.openxmlformats.org/officeDocument/2006/relationships/oleObject" Target="../embeddings/oleObject938.bin"/><Relationship Id="rId70" Type="http://schemas.openxmlformats.org/officeDocument/2006/relationships/oleObject" Target="../embeddings/oleObject67.bin"/><Relationship Id="rId166" Type="http://schemas.openxmlformats.org/officeDocument/2006/relationships/oleObject" Target="../embeddings/oleObject163.bin"/><Relationship Id="rId373" Type="http://schemas.openxmlformats.org/officeDocument/2006/relationships/oleObject" Target="../embeddings/oleObject370.bin"/><Relationship Id="rId580" Type="http://schemas.openxmlformats.org/officeDocument/2006/relationships/oleObject" Target="../embeddings/oleObject577.bin"/><Relationship Id="rId801" Type="http://schemas.openxmlformats.org/officeDocument/2006/relationships/oleObject" Target="../embeddings/oleObject798.bin"/><Relationship Id="rId1017" Type="http://schemas.openxmlformats.org/officeDocument/2006/relationships/oleObject" Target="../embeddings/oleObject1014.bin"/><Relationship Id="rId1" Type="http://schemas.openxmlformats.org/officeDocument/2006/relationships/drawing" Target="../drawings/drawing1.xml"/><Relationship Id="rId233" Type="http://schemas.openxmlformats.org/officeDocument/2006/relationships/oleObject" Target="../embeddings/oleObject230.bin"/><Relationship Id="rId440" Type="http://schemas.openxmlformats.org/officeDocument/2006/relationships/oleObject" Target="../embeddings/oleObject437.bin"/><Relationship Id="rId678" Type="http://schemas.openxmlformats.org/officeDocument/2006/relationships/oleObject" Target="../embeddings/oleObject675.bin"/><Relationship Id="rId885" Type="http://schemas.openxmlformats.org/officeDocument/2006/relationships/oleObject" Target="../embeddings/oleObject882.bin"/><Relationship Id="rId28" Type="http://schemas.openxmlformats.org/officeDocument/2006/relationships/oleObject" Target="../embeddings/oleObject25.bin"/><Relationship Id="rId300" Type="http://schemas.openxmlformats.org/officeDocument/2006/relationships/oleObject" Target="../embeddings/oleObject297.bin"/><Relationship Id="rId538" Type="http://schemas.openxmlformats.org/officeDocument/2006/relationships/oleObject" Target="../embeddings/oleObject535.bin"/><Relationship Id="rId745" Type="http://schemas.openxmlformats.org/officeDocument/2006/relationships/oleObject" Target="../embeddings/oleObject742.bin"/><Relationship Id="rId952" Type="http://schemas.openxmlformats.org/officeDocument/2006/relationships/oleObject" Target="../embeddings/oleObject949.bin"/><Relationship Id="rId81" Type="http://schemas.openxmlformats.org/officeDocument/2006/relationships/oleObject" Target="../embeddings/oleObject78.bin"/><Relationship Id="rId177" Type="http://schemas.openxmlformats.org/officeDocument/2006/relationships/oleObject" Target="../embeddings/oleObject174.bin"/><Relationship Id="rId384" Type="http://schemas.openxmlformats.org/officeDocument/2006/relationships/oleObject" Target="../embeddings/oleObject381.bin"/><Relationship Id="rId591" Type="http://schemas.openxmlformats.org/officeDocument/2006/relationships/oleObject" Target="../embeddings/oleObject588.bin"/><Relationship Id="rId605" Type="http://schemas.openxmlformats.org/officeDocument/2006/relationships/oleObject" Target="../embeddings/oleObject602.bin"/><Relationship Id="rId812" Type="http://schemas.openxmlformats.org/officeDocument/2006/relationships/oleObject" Target="../embeddings/oleObject809.bin"/><Relationship Id="rId244" Type="http://schemas.openxmlformats.org/officeDocument/2006/relationships/oleObject" Target="../embeddings/oleObject241.bin"/><Relationship Id="rId689" Type="http://schemas.openxmlformats.org/officeDocument/2006/relationships/oleObject" Target="../embeddings/oleObject686.bin"/><Relationship Id="rId896" Type="http://schemas.openxmlformats.org/officeDocument/2006/relationships/oleObject" Target="../embeddings/oleObject893.bin"/><Relationship Id="rId39" Type="http://schemas.openxmlformats.org/officeDocument/2006/relationships/oleObject" Target="../embeddings/oleObject36.bin"/><Relationship Id="rId451" Type="http://schemas.openxmlformats.org/officeDocument/2006/relationships/oleObject" Target="../embeddings/oleObject448.bin"/><Relationship Id="rId549" Type="http://schemas.openxmlformats.org/officeDocument/2006/relationships/oleObject" Target="../embeddings/oleObject546.bin"/><Relationship Id="rId756" Type="http://schemas.openxmlformats.org/officeDocument/2006/relationships/oleObject" Target="../embeddings/oleObject753.bin"/><Relationship Id="rId104" Type="http://schemas.openxmlformats.org/officeDocument/2006/relationships/oleObject" Target="../embeddings/oleObject101.bin"/><Relationship Id="rId188" Type="http://schemas.openxmlformats.org/officeDocument/2006/relationships/oleObject" Target="../embeddings/oleObject185.bin"/><Relationship Id="rId311" Type="http://schemas.openxmlformats.org/officeDocument/2006/relationships/oleObject" Target="../embeddings/oleObject308.bin"/><Relationship Id="rId395" Type="http://schemas.openxmlformats.org/officeDocument/2006/relationships/oleObject" Target="../embeddings/oleObject392.bin"/><Relationship Id="rId409" Type="http://schemas.openxmlformats.org/officeDocument/2006/relationships/oleObject" Target="../embeddings/oleObject406.bin"/><Relationship Id="rId963" Type="http://schemas.openxmlformats.org/officeDocument/2006/relationships/oleObject" Target="../embeddings/oleObject960.bin"/><Relationship Id="rId92" Type="http://schemas.openxmlformats.org/officeDocument/2006/relationships/oleObject" Target="../embeddings/oleObject89.bin"/><Relationship Id="rId616" Type="http://schemas.openxmlformats.org/officeDocument/2006/relationships/oleObject" Target="../embeddings/oleObject613.bin"/><Relationship Id="rId823" Type="http://schemas.openxmlformats.org/officeDocument/2006/relationships/oleObject" Target="../embeddings/oleObject820.bin"/><Relationship Id="rId255" Type="http://schemas.openxmlformats.org/officeDocument/2006/relationships/oleObject" Target="../embeddings/oleObject252.bin"/><Relationship Id="rId462" Type="http://schemas.openxmlformats.org/officeDocument/2006/relationships/oleObject" Target="../embeddings/oleObject459.bin"/><Relationship Id="rId115" Type="http://schemas.openxmlformats.org/officeDocument/2006/relationships/oleObject" Target="../embeddings/oleObject112.bin"/><Relationship Id="rId322" Type="http://schemas.openxmlformats.org/officeDocument/2006/relationships/oleObject" Target="../embeddings/oleObject319.bin"/><Relationship Id="rId767" Type="http://schemas.openxmlformats.org/officeDocument/2006/relationships/oleObject" Target="../embeddings/oleObject764.bin"/><Relationship Id="rId974" Type="http://schemas.openxmlformats.org/officeDocument/2006/relationships/oleObject" Target="../embeddings/oleObject971.bin"/><Relationship Id="rId199" Type="http://schemas.openxmlformats.org/officeDocument/2006/relationships/oleObject" Target="../embeddings/oleObject196.bin"/><Relationship Id="rId627" Type="http://schemas.openxmlformats.org/officeDocument/2006/relationships/oleObject" Target="../embeddings/oleObject624.bin"/><Relationship Id="rId834" Type="http://schemas.openxmlformats.org/officeDocument/2006/relationships/oleObject" Target="../embeddings/oleObject831.bin"/><Relationship Id="rId266" Type="http://schemas.openxmlformats.org/officeDocument/2006/relationships/oleObject" Target="../embeddings/oleObject263.bin"/><Relationship Id="rId473" Type="http://schemas.openxmlformats.org/officeDocument/2006/relationships/oleObject" Target="../embeddings/oleObject470.bin"/><Relationship Id="rId680" Type="http://schemas.openxmlformats.org/officeDocument/2006/relationships/oleObject" Target="../embeddings/oleObject677.bin"/><Relationship Id="rId901" Type="http://schemas.openxmlformats.org/officeDocument/2006/relationships/oleObject" Target="../embeddings/oleObject898.bin"/><Relationship Id="rId30" Type="http://schemas.openxmlformats.org/officeDocument/2006/relationships/oleObject" Target="../embeddings/oleObject27.bin"/><Relationship Id="rId126" Type="http://schemas.openxmlformats.org/officeDocument/2006/relationships/oleObject" Target="../embeddings/oleObject123.bin"/><Relationship Id="rId333" Type="http://schemas.openxmlformats.org/officeDocument/2006/relationships/oleObject" Target="../embeddings/oleObject330.bin"/><Relationship Id="rId540" Type="http://schemas.openxmlformats.org/officeDocument/2006/relationships/oleObject" Target="../embeddings/oleObject537.bin"/><Relationship Id="rId778" Type="http://schemas.openxmlformats.org/officeDocument/2006/relationships/oleObject" Target="../embeddings/oleObject775.bin"/><Relationship Id="rId985" Type="http://schemas.openxmlformats.org/officeDocument/2006/relationships/oleObject" Target="../embeddings/oleObject982.bin"/><Relationship Id="rId638" Type="http://schemas.openxmlformats.org/officeDocument/2006/relationships/oleObject" Target="../embeddings/oleObject635.bin"/><Relationship Id="rId845" Type="http://schemas.openxmlformats.org/officeDocument/2006/relationships/oleObject" Target="../embeddings/oleObject842.bin"/><Relationship Id="rId277" Type="http://schemas.openxmlformats.org/officeDocument/2006/relationships/oleObject" Target="../embeddings/oleObject274.bin"/><Relationship Id="rId400" Type="http://schemas.openxmlformats.org/officeDocument/2006/relationships/oleObject" Target="../embeddings/oleObject397.bin"/><Relationship Id="rId484" Type="http://schemas.openxmlformats.org/officeDocument/2006/relationships/oleObject" Target="../embeddings/oleObject481.bin"/><Relationship Id="rId705" Type="http://schemas.openxmlformats.org/officeDocument/2006/relationships/oleObject" Target="../embeddings/oleObject702.bin"/><Relationship Id="rId137" Type="http://schemas.openxmlformats.org/officeDocument/2006/relationships/oleObject" Target="../embeddings/oleObject134.bin"/><Relationship Id="rId344" Type="http://schemas.openxmlformats.org/officeDocument/2006/relationships/oleObject" Target="../embeddings/oleObject341.bin"/><Relationship Id="rId691" Type="http://schemas.openxmlformats.org/officeDocument/2006/relationships/oleObject" Target="../embeddings/oleObject688.bin"/><Relationship Id="rId789" Type="http://schemas.openxmlformats.org/officeDocument/2006/relationships/oleObject" Target="../embeddings/oleObject786.bin"/><Relationship Id="rId912" Type="http://schemas.openxmlformats.org/officeDocument/2006/relationships/oleObject" Target="../embeddings/oleObject909.bin"/><Relationship Id="rId996" Type="http://schemas.openxmlformats.org/officeDocument/2006/relationships/oleObject" Target="../embeddings/oleObject993.bin"/><Relationship Id="rId41" Type="http://schemas.openxmlformats.org/officeDocument/2006/relationships/oleObject" Target="../embeddings/oleObject38.bin"/><Relationship Id="rId551" Type="http://schemas.openxmlformats.org/officeDocument/2006/relationships/oleObject" Target="../embeddings/oleObject548.bin"/><Relationship Id="rId649" Type="http://schemas.openxmlformats.org/officeDocument/2006/relationships/oleObject" Target="../embeddings/oleObject646.bin"/><Relationship Id="rId856" Type="http://schemas.openxmlformats.org/officeDocument/2006/relationships/oleObject" Target="../embeddings/oleObject853.bin"/><Relationship Id="rId190" Type="http://schemas.openxmlformats.org/officeDocument/2006/relationships/oleObject" Target="../embeddings/oleObject187.bin"/><Relationship Id="rId204" Type="http://schemas.openxmlformats.org/officeDocument/2006/relationships/oleObject" Target="../embeddings/oleObject201.bin"/><Relationship Id="rId288" Type="http://schemas.openxmlformats.org/officeDocument/2006/relationships/oleObject" Target="../embeddings/oleObject285.bin"/><Relationship Id="rId411" Type="http://schemas.openxmlformats.org/officeDocument/2006/relationships/oleObject" Target="../embeddings/oleObject408.bin"/><Relationship Id="rId509" Type="http://schemas.openxmlformats.org/officeDocument/2006/relationships/oleObject" Target="../embeddings/oleObject506.bin"/><Relationship Id="rId495" Type="http://schemas.openxmlformats.org/officeDocument/2006/relationships/oleObject" Target="../embeddings/oleObject492.bin"/><Relationship Id="rId716" Type="http://schemas.openxmlformats.org/officeDocument/2006/relationships/oleObject" Target="../embeddings/oleObject713.bin"/><Relationship Id="rId923" Type="http://schemas.openxmlformats.org/officeDocument/2006/relationships/oleObject" Target="../embeddings/oleObject920.bin"/><Relationship Id="rId52" Type="http://schemas.openxmlformats.org/officeDocument/2006/relationships/oleObject" Target="../embeddings/oleObject49.bin"/><Relationship Id="rId148" Type="http://schemas.openxmlformats.org/officeDocument/2006/relationships/oleObject" Target="../embeddings/oleObject145.bin"/><Relationship Id="rId355" Type="http://schemas.openxmlformats.org/officeDocument/2006/relationships/oleObject" Target="../embeddings/oleObject352.bin"/><Relationship Id="rId562" Type="http://schemas.openxmlformats.org/officeDocument/2006/relationships/oleObject" Target="../embeddings/oleObject559.bin"/><Relationship Id="rId215" Type="http://schemas.openxmlformats.org/officeDocument/2006/relationships/oleObject" Target="../embeddings/oleObject212.bin"/><Relationship Id="rId422" Type="http://schemas.openxmlformats.org/officeDocument/2006/relationships/oleObject" Target="../embeddings/oleObject419.bin"/><Relationship Id="rId867" Type="http://schemas.openxmlformats.org/officeDocument/2006/relationships/oleObject" Target="../embeddings/oleObject864.bin"/><Relationship Id="rId299" Type="http://schemas.openxmlformats.org/officeDocument/2006/relationships/oleObject" Target="../embeddings/oleObject296.bin"/><Relationship Id="rId727" Type="http://schemas.openxmlformats.org/officeDocument/2006/relationships/oleObject" Target="../embeddings/oleObject724.bin"/><Relationship Id="rId934" Type="http://schemas.openxmlformats.org/officeDocument/2006/relationships/oleObject" Target="../embeddings/oleObject931.bin"/><Relationship Id="rId63" Type="http://schemas.openxmlformats.org/officeDocument/2006/relationships/oleObject" Target="../embeddings/oleObject60.bin"/><Relationship Id="rId159" Type="http://schemas.openxmlformats.org/officeDocument/2006/relationships/oleObject" Target="../embeddings/oleObject156.bin"/><Relationship Id="rId366" Type="http://schemas.openxmlformats.org/officeDocument/2006/relationships/oleObject" Target="../embeddings/oleObject363.bin"/><Relationship Id="rId573" Type="http://schemas.openxmlformats.org/officeDocument/2006/relationships/oleObject" Target="../embeddings/oleObject570.bin"/><Relationship Id="rId780" Type="http://schemas.openxmlformats.org/officeDocument/2006/relationships/oleObject" Target="../embeddings/oleObject777.bin"/><Relationship Id="rId226" Type="http://schemas.openxmlformats.org/officeDocument/2006/relationships/oleObject" Target="../embeddings/oleObject223.bin"/><Relationship Id="rId433" Type="http://schemas.openxmlformats.org/officeDocument/2006/relationships/oleObject" Target="../embeddings/oleObject430.bin"/><Relationship Id="rId878" Type="http://schemas.openxmlformats.org/officeDocument/2006/relationships/oleObject" Target="../embeddings/oleObject875.bin"/><Relationship Id="rId640" Type="http://schemas.openxmlformats.org/officeDocument/2006/relationships/oleObject" Target="../embeddings/oleObject637.bin"/><Relationship Id="rId738" Type="http://schemas.openxmlformats.org/officeDocument/2006/relationships/oleObject" Target="../embeddings/oleObject735.bin"/><Relationship Id="rId945" Type="http://schemas.openxmlformats.org/officeDocument/2006/relationships/oleObject" Target="../embeddings/oleObject942.bin"/><Relationship Id="rId74" Type="http://schemas.openxmlformats.org/officeDocument/2006/relationships/oleObject" Target="../embeddings/oleObject71.bin"/><Relationship Id="rId377" Type="http://schemas.openxmlformats.org/officeDocument/2006/relationships/oleObject" Target="../embeddings/oleObject374.bin"/><Relationship Id="rId500" Type="http://schemas.openxmlformats.org/officeDocument/2006/relationships/oleObject" Target="../embeddings/oleObject497.bin"/><Relationship Id="rId584" Type="http://schemas.openxmlformats.org/officeDocument/2006/relationships/oleObject" Target="../embeddings/oleObject581.bin"/><Relationship Id="rId805" Type="http://schemas.openxmlformats.org/officeDocument/2006/relationships/oleObject" Target="../embeddings/oleObject802.bin"/><Relationship Id="rId5" Type="http://schemas.openxmlformats.org/officeDocument/2006/relationships/oleObject" Target="../embeddings/oleObject2.bin"/><Relationship Id="rId237" Type="http://schemas.openxmlformats.org/officeDocument/2006/relationships/oleObject" Target="../embeddings/oleObject234.bin"/><Relationship Id="rId791" Type="http://schemas.openxmlformats.org/officeDocument/2006/relationships/oleObject" Target="../embeddings/oleObject788.bin"/><Relationship Id="rId889" Type="http://schemas.openxmlformats.org/officeDocument/2006/relationships/oleObject" Target="../embeddings/oleObject886.bin"/><Relationship Id="rId444" Type="http://schemas.openxmlformats.org/officeDocument/2006/relationships/oleObject" Target="../embeddings/oleObject441.bin"/><Relationship Id="rId651" Type="http://schemas.openxmlformats.org/officeDocument/2006/relationships/oleObject" Target="../embeddings/oleObject648.bin"/><Relationship Id="rId749" Type="http://schemas.openxmlformats.org/officeDocument/2006/relationships/oleObject" Target="../embeddings/oleObject746.bin"/><Relationship Id="rId290" Type="http://schemas.openxmlformats.org/officeDocument/2006/relationships/oleObject" Target="../embeddings/oleObject287.bin"/><Relationship Id="rId304" Type="http://schemas.openxmlformats.org/officeDocument/2006/relationships/oleObject" Target="../embeddings/oleObject301.bin"/><Relationship Id="rId388" Type="http://schemas.openxmlformats.org/officeDocument/2006/relationships/oleObject" Target="../embeddings/oleObject385.bin"/><Relationship Id="rId511" Type="http://schemas.openxmlformats.org/officeDocument/2006/relationships/oleObject" Target="../embeddings/oleObject508.bin"/><Relationship Id="rId609" Type="http://schemas.openxmlformats.org/officeDocument/2006/relationships/oleObject" Target="../embeddings/oleObject606.bin"/><Relationship Id="rId956" Type="http://schemas.openxmlformats.org/officeDocument/2006/relationships/oleObject" Target="../embeddings/oleObject953.bin"/><Relationship Id="rId85" Type="http://schemas.openxmlformats.org/officeDocument/2006/relationships/oleObject" Target="../embeddings/oleObject82.bin"/><Relationship Id="rId150" Type="http://schemas.openxmlformats.org/officeDocument/2006/relationships/oleObject" Target="../embeddings/oleObject147.bin"/><Relationship Id="rId595" Type="http://schemas.openxmlformats.org/officeDocument/2006/relationships/oleObject" Target="../embeddings/oleObject592.bin"/><Relationship Id="rId816" Type="http://schemas.openxmlformats.org/officeDocument/2006/relationships/oleObject" Target="../embeddings/oleObject813.bin"/><Relationship Id="rId1001" Type="http://schemas.openxmlformats.org/officeDocument/2006/relationships/oleObject" Target="../embeddings/oleObject998.bin"/><Relationship Id="rId248" Type="http://schemas.openxmlformats.org/officeDocument/2006/relationships/oleObject" Target="../embeddings/oleObject245.bin"/><Relationship Id="rId455" Type="http://schemas.openxmlformats.org/officeDocument/2006/relationships/oleObject" Target="../embeddings/oleObject452.bin"/><Relationship Id="rId662" Type="http://schemas.openxmlformats.org/officeDocument/2006/relationships/oleObject" Target="../embeddings/oleObject659.bin"/><Relationship Id="rId12" Type="http://schemas.openxmlformats.org/officeDocument/2006/relationships/oleObject" Target="../embeddings/oleObject9.bin"/><Relationship Id="rId108" Type="http://schemas.openxmlformats.org/officeDocument/2006/relationships/oleObject" Target="../embeddings/oleObject105.bin"/><Relationship Id="rId315" Type="http://schemas.openxmlformats.org/officeDocument/2006/relationships/oleObject" Target="../embeddings/oleObject312.bin"/><Relationship Id="rId522" Type="http://schemas.openxmlformats.org/officeDocument/2006/relationships/oleObject" Target="../embeddings/oleObject519.bin"/><Relationship Id="rId967" Type="http://schemas.openxmlformats.org/officeDocument/2006/relationships/oleObject" Target="../embeddings/oleObject964.bin"/><Relationship Id="rId96" Type="http://schemas.openxmlformats.org/officeDocument/2006/relationships/oleObject" Target="../embeddings/oleObject93.bin"/><Relationship Id="rId161" Type="http://schemas.openxmlformats.org/officeDocument/2006/relationships/oleObject" Target="../embeddings/oleObject158.bin"/><Relationship Id="rId399" Type="http://schemas.openxmlformats.org/officeDocument/2006/relationships/oleObject" Target="../embeddings/oleObject396.bin"/><Relationship Id="rId827" Type="http://schemas.openxmlformats.org/officeDocument/2006/relationships/oleObject" Target="../embeddings/oleObject824.bin"/><Relationship Id="rId1012" Type="http://schemas.openxmlformats.org/officeDocument/2006/relationships/oleObject" Target="../embeddings/oleObject1009.bin"/><Relationship Id="rId259" Type="http://schemas.openxmlformats.org/officeDocument/2006/relationships/oleObject" Target="../embeddings/oleObject256.bin"/><Relationship Id="rId466" Type="http://schemas.openxmlformats.org/officeDocument/2006/relationships/oleObject" Target="../embeddings/oleObject463.bin"/><Relationship Id="rId673" Type="http://schemas.openxmlformats.org/officeDocument/2006/relationships/oleObject" Target="../embeddings/oleObject670.bin"/><Relationship Id="rId880" Type="http://schemas.openxmlformats.org/officeDocument/2006/relationships/oleObject" Target="../embeddings/oleObject877.bin"/><Relationship Id="rId23" Type="http://schemas.openxmlformats.org/officeDocument/2006/relationships/oleObject" Target="../embeddings/oleObject20.bin"/><Relationship Id="rId119" Type="http://schemas.openxmlformats.org/officeDocument/2006/relationships/oleObject" Target="../embeddings/oleObject116.bin"/><Relationship Id="rId326" Type="http://schemas.openxmlformats.org/officeDocument/2006/relationships/oleObject" Target="../embeddings/oleObject323.bin"/><Relationship Id="rId533" Type="http://schemas.openxmlformats.org/officeDocument/2006/relationships/oleObject" Target="../embeddings/oleObject530.bin"/><Relationship Id="rId978" Type="http://schemas.openxmlformats.org/officeDocument/2006/relationships/oleObject" Target="../embeddings/oleObject975.bin"/><Relationship Id="rId740" Type="http://schemas.openxmlformats.org/officeDocument/2006/relationships/oleObject" Target="../embeddings/oleObject737.bin"/><Relationship Id="rId838" Type="http://schemas.openxmlformats.org/officeDocument/2006/relationships/oleObject" Target="../embeddings/oleObject835.bin"/><Relationship Id="rId1023" Type="http://schemas.openxmlformats.org/officeDocument/2006/relationships/oleObject" Target="../embeddings/oleObject1020.bin"/><Relationship Id="rId172" Type="http://schemas.openxmlformats.org/officeDocument/2006/relationships/oleObject" Target="../embeddings/oleObject169.bin"/><Relationship Id="rId477" Type="http://schemas.openxmlformats.org/officeDocument/2006/relationships/oleObject" Target="../embeddings/oleObject474.bin"/><Relationship Id="rId600" Type="http://schemas.openxmlformats.org/officeDocument/2006/relationships/oleObject" Target="../embeddings/oleObject597.bin"/><Relationship Id="rId684" Type="http://schemas.openxmlformats.org/officeDocument/2006/relationships/oleObject" Target="../embeddings/oleObject681.bin"/><Relationship Id="rId337" Type="http://schemas.openxmlformats.org/officeDocument/2006/relationships/oleObject" Target="../embeddings/oleObject334.bin"/><Relationship Id="rId891" Type="http://schemas.openxmlformats.org/officeDocument/2006/relationships/oleObject" Target="../embeddings/oleObject888.bin"/><Relationship Id="rId905" Type="http://schemas.openxmlformats.org/officeDocument/2006/relationships/oleObject" Target="../embeddings/oleObject902.bin"/><Relationship Id="rId989" Type="http://schemas.openxmlformats.org/officeDocument/2006/relationships/oleObject" Target="../embeddings/oleObject986.bin"/><Relationship Id="rId34" Type="http://schemas.openxmlformats.org/officeDocument/2006/relationships/oleObject" Target="../embeddings/oleObject31.bin"/><Relationship Id="rId544" Type="http://schemas.openxmlformats.org/officeDocument/2006/relationships/oleObject" Target="../embeddings/oleObject541.bin"/><Relationship Id="rId751" Type="http://schemas.openxmlformats.org/officeDocument/2006/relationships/oleObject" Target="../embeddings/oleObject748.bin"/><Relationship Id="rId849" Type="http://schemas.openxmlformats.org/officeDocument/2006/relationships/oleObject" Target="../embeddings/oleObject846.bin"/><Relationship Id="rId183" Type="http://schemas.openxmlformats.org/officeDocument/2006/relationships/oleObject" Target="../embeddings/oleObject180.bin"/><Relationship Id="rId390" Type="http://schemas.openxmlformats.org/officeDocument/2006/relationships/oleObject" Target="../embeddings/oleObject387.bin"/><Relationship Id="rId404" Type="http://schemas.openxmlformats.org/officeDocument/2006/relationships/oleObject" Target="../embeddings/oleObject401.bin"/><Relationship Id="rId611" Type="http://schemas.openxmlformats.org/officeDocument/2006/relationships/oleObject" Target="../embeddings/oleObject608.bin"/><Relationship Id="rId250" Type="http://schemas.openxmlformats.org/officeDocument/2006/relationships/oleObject" Target="../embeddings/oleObject247.bin"/><Relationship Id="rId488" Type="http://schemas.openxmlformats.org/officeDocument/2006/relationships/oleObject" Target="../embeddings/oleObject485.bin"/><Relationship Id="rId695" Type="http://schemas.openxmlformats.org/officeDocument/2006/relationships/oleObject" Target="../embeddings/oleObject692.bin"/><Relationship Id="rId709" Type="http://schemas.openxmlformats.org/officeDocument/2006/relationships/oleObject" Target="../embeddings/oleObject706.bin"/><Relationship Id="rId916" Type="http://schemas.openxmlformats.org/officeDocument/2006/relationships/oleObject" Target="../embeddings/oleObject913.bin"/><Relationship Id="rId45" Type="http://schemas.openxmlformats.org/officeDocument/2006/relationships/oleObject" Target="../embeddings/oleObject42.bin"/><Relationship Id="rId110" Type="http://schemas.openxmlformats.org/officeDocument/2006/relationships/oleObject" Target="../embeddings/oleObject107.bin"/><Relationship Id="rId348" Type="http://schemas.openxmlformats.org/officeDocument/2006/relationships/oleObject" Target="../embeddings/oleObject345.bin"/><Relationship Id="rId555" Type="http://schemas.openxmlformats.org/officeDocument/2006/relationships/oleObject" Target="../embeddings/oleObject552.bin"/><Relationship Id="rId762" Type="http://schemas.openxmlformats.org/officeDocument/2006/relationships/oleObject" Target="../embeddings/oleObject759.bin"/><Relationship Id="rId194" Type="http://schemas.openxmlformats.org/officeDocument/2006/relationships/oleObject" Target="../embeddings/oleObject191.bin"/><Relationship Id="rId208" Type="http://schemas.openxmlformats.org/officeDocument/2006/relationships/oleObject" Target="../embeddings/oleObject205.bin"/><Relationship Id="rId415" Type="http://schemas.openxmlformats.org/officeDocument/2006/relationships/oleObject" Target="../embeddings/oleObject412.bin"/><Relationship Id="rId622" Type="http://schemas.openxmlformats.org/officeDocument/2006/relationships/oleObject" Target="../embeddings/oleObject619.bin"/><Relationship Id="rId261" Type="http://schemas.openxmlformats.org/officeDocument/2006/relationships/oleObject" Target="../embeddings/oleObject258.bin"/><Relationship Id="rId499" Type="http://schemas.openxmlformats.org/officeDocument/2006/relationships/oleObject" Target="../embeddings/oleObject496.bin"/><Relationship Id="rId927" Type="http://schemas.openxmlformats.org/officeDocument/2006/relationships/oleObject" Target="../embeddings/oleObject924.bin"/><Relationship Id="rId56" Type="http://schemas.openxmlformats.org/officeDocument/2006/relationships/oleObject" Target="../embeddings/oleObject53.bin"/><Relationship Id="rId359" Type="http://schemas.openxmlformats.org/officeDocument/2006/relationships/oleObject" Target="../embeddings/oleObject356.bin"/><Relationship Id="rId566" Type="http://schemas.openxmlformats.org/officeDocument/2006/relationships/oleObject" Target="../embeddings/oleObject563.bin"/><Relationship Id="rId773" Type="http://schemas.openxmlformats.org/officeDocument/2006/relationships/oleObject" Target="../embeddings/oleObject770.bin"/><Relationship Id="rId121" Type="http://schemas.openxmlformats.org/officeDocument/2006/relationships/oleObject" Target="../embeddings/oleObject118.bin"/><Relationship Id="rId219" Type="http://schemas.openxmlformats.org/officeDocument/2006/relationships/oleObject" Target="../embeddings/oleObject216.bin"/><Relationship Id="rId426" Type="http://schemas.openxmlformats.org/officeDocument/2006/relationships/oleObject" Target="../embeddings/oleObject423.bin"/><Relationship Id="rId633" Type="http://schemas.openxmlformats.org/officeDocument/2006/relationships/oleObject" Target="../embeddings/oleObject630.bin"/><Relationship Id="rId980" Type="http://schemas.openxmlformats.org/officeDocument/2006/relationships/oleObject" Target="../embeddings/oleObject977.bin"/><Relationship Id="rId840" Type="http://schemas.openxmlformats.org/officeDocument/2006/relationships/oleObject" Target="../embeddings/oleObject837.bin"/><Relationship Id="rId938" Type="http://schemas.openxmlformats.org/officeDocument/2006/relationships/oleObject" Target="../embeddings/oleObject935.bin"/><Relationship Id="rId67" Type="http://schemas.openxmlformats.org/officeDocument/2006/relationships/oleObject" Target="../embeddings/oleObject64.bin"/><Relationship Id="rId272" Type="http://schemas.openxmlformats.org/officeDocument/2006/relationships/oleObject" Target="../embeddings/oleObject269.bin"/><Relationship Id="rId577" Type="http://schemas.openxmlformats.org/officeDocument/2006/relationships/oleObject" Target="../embeddings/oleObject574.bin"/><Relationship Id="rId700" Type="http://schemas.openxmlformats.org/officeDocument/2006/relationships/oleObject" Target="../embeddings/oleObject697.bin"/><Relationship Id="rId132" Type="http://schemas.openxmlformats.org/officeDocument/2006/relationships/oleObject" Target="../embeddings/oleObject129.bin"/><Relationship Id="rId784" Type="http://schemas.openxmlformats.org/officeDocument/2006/relationships/oleObject" Target="../embeddings/oleObject781.bin"/><Relationship Id="rId991" Type="http://schemas.openxmlformats.org/officeDocument/2006/relationships/oleObject" Target="../embeddings/oleObject988.bin"/><Relationship Id="rId437" Type="http://schemas.openxmlformats.org/officeDocument/2006/relationships/oleObject" Target="../embeddings/oleObject434.bin"/><Relationship Id="rId644" Type="http://schemas.openxmlformats.org/officeDocument/2006/relationships/oleObject" Target="../embeddings/oleObject641.bin"/><Relationship Id="rId851" Type="http://schemas.openxmlformats.org/officeDocument/2006/relationships/oleObject" Target="../embeddings/oleObject848.bin"/><Relationship Id="rId283" Type="http://schemas.openxmlformats.org/officeDocument/2006/relationships/oleObject" Target="../embeddings/oleObject280.bin"/><Relationship Id="rId490" Type="http://schemas.openxmlformats.org/officeDocument/2006/relationships/oleObject" Target="../embeddings/oleObject487.bin"/><Relationship Id="rId504" Type="http://schemas.openxmlformats.org/officeDocument/2006/relationships/oleObject" Target="../embeddings/oleObject501.bin"/><Relationship Id="rId711" Type="http://schemas.openxmlformats.org/officeDocument/2006/relationships/oleObject" Target="../embeddings/oleObject708.bin"/><Relationship Id="rId949" Type="http://schemas.openxmlformats.org/officeDocument/2006/relationships/oleObject" Target="../embeddings/oleObject946.bin"/><Relationship Id="rId78" Type="http://schemas.openxmlformats.org/officeDocument/2006/relationships/oleObject" Target="../embeddings/oleObject75.bin"/><Relationship Id="rId143" Type="http://schemas.openxmlformats.org/officeDocument/2006/relationships/oleObject" Target="../embeddings/oleObject140.bin"/><Relationship Id="rId350" Type="http://schemas.openxmlformats.org/officeDocument/2006/relationships/oleObject" Target="../embeddings/oleObject347.bin"/><Relationship Id="rId588" Type="http://schemas.openxmlformats.org/officeDocument/2006/relationships/oleObject" Target="../embeddings/oleObject585.bin"/><Relationship Id="rId795" Type="http://schemas.openxmlformats.org/officeDocument/2006/relationships/oleObject" Target="../embeddings/oleObject792.bin"/><Relationship Id="rId809" Type="http://schemas.openxmlformats.org/officeDocument/2006/relationships/oleObject" Target="../embeddings/oleObject806.bin"/><Relationship Id="rId9" Type="http://schemas.openxmlformats.org/officeDocument/2006/relationships/oleObject" Target="../embeddings/oleObject6.bin"/><Relationship Id="rId210" Type="http://schemas.openxmlformats.org/officeDocument/2006/relationships/oleObject" Target="../embeddings/oleObject207.bin"/><Relationship Id="rId448" Type="http://schemas.openxmlformats.org/officeDocument/2006/relationships/oleObject" Target="../embeddings/oleObject445.bin"/><Relationship Id="rId655" Type="http://schemas.openxmlformats.org/officeDocument/2006/relationships/oleObject" Target="../embeddings/oleObject652.bin"/><Relationship Id="rId862" Type="http://schemas.openxmlformats.org/officeDocument/2006/relationships/oleObject" Target="../embeddings/oleObject859.bin"/><Relationship Id="rId294" Type="http://schemas.openxmlformats.org/officeDocument/2006/relationships/oleObject" Target="../embeddings/oleObject291.bin"/><Relationship Id="rId308" Type="http://schemas.openxmlformats.org/officeDocument/2006/relationships/oleObject" Target="../embeddings/oleObject305.bin"/><Relationship Id="rId515" Type="http://schemas.openxmlformats.org/officeDocument/2006/relationships/oleObject" Target="../embeddings/oleObject512.bin"/><Relationship Id="rId722" Type="http://schemas.openxmlformats.org/officeDocument/2006/relationships/oleObject" Target="../embeddings/oleObject719.bin"/><Relationship Id="rId89" Type="http://schemas.openxmlformats.org/officeDocument/2006/relationships/oleObject" Target="../embeddings/oleObject86.bin"/><Relationship Id="rId154" Type="http://schemas.openxmlformats.org/officeDocument/2006/relationships/oleObject" Target="../embeddings/oleObject151.bin"/><Relationship Id="rId361" Type="http://schemas.openxmlformats.org/officeDocument/2006/relationships/oleObject" Target="../embeddings/oleObject358.bin"/><Relationship Id="rId599" Type="http://schemas.openxmlformats.org/officeDocument/2006/relationships/oleObject" Target="../embeddings/oleObject596.bin"/><Relationship Id="rId1005" Type="http://schemas.openxmlformats.org/officeDocument/2006/relationships/oleObject" Target="../embeddings/oleObject1002.bin"/><Relationship Id="rId459" Type="http://schemas.openxmlformats.org/officeDocument/2006/relationships/oleObject" Target="../embeddings/oleObject456.bin"/><Relationship Id="rId666" Type="http://schemas.openxmlformats.org/officeDocument/2006/relationships/oleObject" Target="../embeddings/oleObject663.bin"/><Relationship Id="rId873" Type="http://schemas.openxmlformats.org/officeDocument/2006/relationships/oleObject" Target="../embeddings/oleObject870.bin"/><Relationship Id="rId16" Type="http://schemas.openxmlformats.org/officeDocument/2006/relationships/oleObject" Target="../embeddings/oleObject13.bin"/><Relationship Id="rId221" Type="http://schemas.openxmlformats.org/officeDocument/2006/relationships/oleObject" Target="../embeddings/oleObject218.bin"/><Relationship Id="rId319" Type="http://schemas.openxmlformats.org/officeDocument/2006/relationships/oleObject" Target="../embeddings/oleObject316.bin"/><Relationship Id="rId526" Type="http://schemas.openxmlformats.org/officeDocument/2006/relationships/oleObject" Target="../embeddings/oleObject523.bin"/><Relationship Id="rId733" Type="http://schemas.openxmlformats.org/officeDocument/2006/relationships/oleObject" Target="../embeddings/oleObject730.bin"/><Relationship Id="rId940" Type="http://schemas.openxmlformats.org/officeDocument/2006/relationships/oleObject" Target="../embeddings/oleObject937.bin"/><Relationship Id="rId1016" Type="http://schemas.openxmlformats.org/officeDocument/2006/relationships/oleObject" Target="../embeddings/oleObject1013.bin"/><Relationship Id="rId165" Type="http://schemas.openxmlformats.org/officeDocument/2006/relationships/oleObject" Target="../embeddings/oleObject162.bin"/><Relationship Id="rId372" Type="http://schemas.openxmlformats.org/officeDocument/2006/relationships/oleObject" Target="../embeddings/oleObject369.bin"/><Relationship Id="rId677" Type="http://schemas.openxmlformats.org/officeDocument/2006/relationships/oleObject" Target="../embeddings/oleObject674.bin"/><Relationship Id="rId800" Type="http://schemas.openxmlformats.org/officeDocument/2006/relationships/oleObject" Target="../embeddings/oleObject797.bin"/><Relationship Id="rId232" Type="http://schemas.openxmlformats.org/officeDocument/2006/relationships/oleObject" Target="../embeddings/oleObject229.bin"/><Relationship Id="rId884" Type="http://schemas.openxmlformats.org/officeDocument/2006/relationships/oleObject" Target="../embeddings/oleObject881.bin"/><Relationship Id="rId27" Type="http://schemas.openxmlformats.org/officeDocument/2006/relationships/oleObject" Target="../embeddings/oleObject24.bin"/><Relationship Id="rId537" Type="http://schemas.openxmlformats.org/officeDocument/2006/relationships/oleObject" Target="../embeddings/oleObject534.bin"/><Relationship Id="rId744" Type="http://schemas.openxmlformats.org/officeDocument/2006/relationships/oleObject" Target="../embeddings/oleObject741.bin"/><Relationship Id="rId951" Type="http://schemas.openxmlformats.org/officeDocument/2006/relationships/oleObject" Target="../embeddings/oleObject948.bin"/><Relationship Id="rId80" Type="http://schemas.openxmlformats.org/officeDocument/2006/relationships/oleObject" Target="../embeddings/oleObject77.bin"/><Relationship Id="rId176" Type="http://schemas.openxmlformats.org/officeDocument/2006/relationships/oleObject" Target="../embeddings/oleObject173.bin"/><Relationship Id="rId383" Type="http://schemas.openxmlformats.org/officeDocument/2006/relationships/oleObject" Target="../embeddings/oleObject380.bin"/><Relationship Id="rId590" Type="http://schemas.openxmlformats.org/officeDocument/2006/relationships/oleObject" Target="../embeddings/oleObject587.bin"/><Relationship Id="rId604" Type="http://schemas.openxmlformats.org/officeDocument/2006/relationships/oleObject" Target="../embeddings/oleObject601.bin"/><Relationship Id="rId811" Type="http://schemas.openxmlformats.org/officeDocument/2006/relationships/oleObject" Target="../embeddings/oleObject808.bin"/><Relationship Id="rId1027" Type="http://schemas.openxmlformats.org/officeDocument/2006/relationships/oleObject" Target="../embeddings/oleObject1024.bin"/><Relationship Id="rId243" Type="http://schemas.openxmlformats.org/officeDocument/2006/relationships/oleObject" Target="../embeddings/oleObject240.bin"/><Relationship Id="rId450" Type="http://schemas.openxmlformats.org/officeDocument/2006/relationships/oleObject" Target="../embeddings/oleObject447.bin"/><Relationship Id="rId688" Type="http://schemas.openxmlformats.org/officeDocument/2006/relationships/oleObject" Target="../embeddings/oleObject685.bin"/><Relationship Id="rId895" Type="http://schemas.openxmlformats.org/officeDocument/2006/relationships/oleObject" Target="../embeddings/oleObject892.bin"/><Relationship Id="rId909" Type="http://schemas.openxmlformats.org/officeDocument/2006/relationships/oleObject" Target="../embeddings/oleObject906.bin"/><Relationship Id="rId38" Type="http://schemas.openxmlformats.org/officeDocument/2006/relationships/oleObject" Target="../embeddings/oleObject35.bin"/><Relationship Id="rId103" Type="http://schemas.openxmlformats.org/officeDocument/2006/relationships/oleObject" Target="../embeddings/oleObject100.bin"/><Relationship Id="rId310" Type="http://schemas.openxmlformats.org/officeDocument/2006/relationships/oleObject" Target="../embeddings/oleObject307.bin"/><Relationship Id="rId548" Type="http://schemas.openxmlformats.org/officeDocument/2006/relationships/oleObject" Target="../embeddings/oleObject545.bin"/><Relationship Id="rId755" Type="http://schemas.openxmlformats.org/officeDocument/2006/relationships/oleObject" Target="../embeddings/oleObject752.bin"/><Relationship Id="rId962" Type="http://schemas.openxmlformats.org/officeDocument/2006/relationships/oleObject" Target="../embeddings/oleObject959.bin"/><Relationship Id="rId91" Type="http://schemas.openxmlformats.org/officeDocument/2006/relationships/oleObject" Target="../embeddings/oleObject88.bin"/><Relationship Id="rId187" Type="http://schemas.openxmlformats.org/officeDocument/2006/relationships/oleObject" Target="../embeddings/oleObject184.bin"/><Relationship Id="rId394" Type="http://schemas.openxmlformats.org/officeDocument/2006/relationships/oleObject" Target="../embeddings/oleObject391.bin"/><Relationship Id="rId408" Type="http://schemas.openxmlformats.org/officeDocument/2006/relationships/oleObject" Target="../embeddings/oleObject405.bin"/><Relationship Id="rId615" Type="http://schemas.openxmlformats.org/officeDocument/2006/relationships/oleObject" Target="../embeddings/oleObject612.bin"/><Relationship Id="rId822" Type="http://schemas.openxmlformats.org/officeDocument/2006/relationships/oleObject" Target="../embeddings/oleObject819.bin"/><Relationship Id="rId254" Type="http://schemas.openxmlformats.org/officeDocument/2006/relationships/oleObject" Target="../embeddings/oleObject251.bin"/><Relationship Id="rId699" Type="http://schemas.openxmlformats.org/officeDocument/2006/relationships/oleObject" Target="../embeddings/oleObject696.bin"/><Relationship Id="rId49" Type="http://schemas.openxmlformats.org/officeDocument/2006/relationships/oleObject" Target="../embeddings/oleObject46.bin"/><Relationship Id="rId114" Type="http://schemas.openxmlformats.org/officeDocument/2006/relationships/oleObject" Target="../embeddings/oleObject111.bin"/><Relationship Id="rId461" Type="http://schemas.openxmlformats.org/officeDocument/2006/relationships/oleObject" Target="../embeddings/oleObject458.bin"/><Relationship Id="rId559" Type="http://schemas.openxmlformats.org/officeDocument/2006/relationships/oleObject" Target="../embeddings/oleObject556.bin"/><Relationship Id="rId766" Type="http://schemas.openxmlformats.org/officeDocument/2006/relationships/oleObject" Target="../embeddings/oleObject763.bin"/><Relationship Id="rId198" Type="http://schemas.openxmlformats.org/officeDocument/2006/relationships/oleObject" Target="../embeddings/oleObject195.bin"/><Relationship Id="rId321" Type="http://schemas.openxmlformats.org/officeDocument/2006/relationships/oleObject" Target="../embeddings/oleObject318.bin"/><Relationship Id="rId419" Type="http://schemas.openxmlformats.org/officeDocument/2006/relationships/oleObject" Target="../embeddings/oleObject416.bin"/><Relationship Id="rId626" Type="http://schemas.openxmlformats.org/officeDocument/2006/relationships/oleObject" Target="../embeddings/oleObject623.bin"/><Relationship Id="rId973" Type="http://schemas.openxmlformats.org/officeDocument/2006/relationships/oleObject" Target="../embeddings/oleObject970.bin"/><Relationship Id="rId833" Type="http://schemas.openxmlformats.org/officeDocument/2006/relationships/oleObject" Target="../embeddings/oleObject830.bin"/><Relationship Id="rId265" Type="http://schemas.openxmlformats.org/officeDocument/2006/relationships/oleObject" Target="../embeddings/oleObject262.bin"/><Relationship Id="rId472" Type="http://schemas.openxmlformats.org/officeDocument/2006/relationships/oleObject" Target="../embeddings/oleObject469.bin"/><Relationship Id="rId900" Type="http://schemas.openxmlformats.org/officeDocument/2006/relationships/oleObject" Target="../embeddings/oleObject897.bin"/><Relationship Id="rId125" Type="http://schemas.openxmlformats.org/officeDocument/2006/relationships/oleObject" Target="../embeddings/oleObject122.bin"/><Relationship Id="rId332" Type="http://schemas.openxmlformats.org/officeDocument/2006/relationships/oleObject" Target="../embeddings/oleObject329.bin"/><Relationship Id="rId777" Type="http://schemas.openxmlformats.org/officeDocument/2006/relationships/oleObject" Target="../embeddings/oleObject774.bin"/><Relationship Id="rId984" Type="http://schemas.openxmlformats.org/officeDocument/2006/relationships/oleObject" Target="../embeddings/oleObject981.bin"/><Relationship Id="rId637" Type="http://schemas.openxmlformats.org/officeDocument/2006/relationships/oleObject" Target="../embeddings/oleObject634.bin"/><Relationship Id="rId844" Type="http://schemas.openxmlformats.org/officeDocument/2006/relationships/oleObject" Target="../embeddings/oleObject841.bin"/><Relationship Id="rId276" Type="http://schemas.openxmlformats.org/officeDocument/2006/relationships/oleObject" Target="../embeddings/oleObject273.bin"/><Relationship Id="rId483" Type="http://schemas.openxmlformats.org/officeDocument/2006/relationships/oleObject" Target="../embeddings/oleObject480.bin"/><Relationship Id="rId690" Type="http://schemas.openxmlformats.org/officeDocument/2006/relationships/oleObject" Target="../embeddings/oleObject687.bin"/><Relationship Id="rId704" Type="http://schemas.openxmlformats.org/officeDocument/2006/relationships/oleObject" Target="../embeddings/oleObject701.bin"/><Relationship Id="rId911" Type="http://schemas.openxmlformats.org/officeDocument/2006/relationships/oleObject" Target="../embeddings/oleObject908.bin"/><Relationship Id="rId40" Type="http://schemas.openxmlformats.org/officeDocument/2006/relationships/oleObject" Target="../embeddings/oleObject37.bin"/><Relationship Id="rId136" Type="http://schemas.openxmlformats.org/officeDocument/2006/relationships/oleObject" Target="../embeddings/oleObject133.bin"/><Relationship Id="rId343" Type="http://schemas.openxmlformats.org/officeDocument/2006/relationships/oleObject" Target="../embeddings/oleObject340.bin"/><Relationship Id="rId550" Type="http://schemas.openxmlformats.org/officeDocument/2006/relationships/oleObject" Target="../embeddings/oleObject547.bin"/><Relationship Id="rId788" Type="http://schemas.openxmlformats.org/officeDocument/2006/relationships/oleObject" Target="../embeddings/oleObject785.bin"/><Relationship Id="rId995" Type="http://schemas.openxmlformats.org/officeDocument/2006/relationships/oleObject" Target="../embeddings/oleObject992.bin"/><Relationship Id="rId203" Type="http://schemas.openxmlformats.org/officeDocument/2006/relationships/oleObject" Target="../embeddings/oleObject200.bin"/><Relationship Id="rId648" Type="http://schemas.openxmlformats.org/officeDocument/2006/relationships/oleObject" Target="../embeddings/oleObject645.bin"/><Relationship Id="rId855" Type="http://schemas.openxmlformats.org/officeDocument/2006/relationships/oleObject" Target="../embeddings/oleObject852.bin"/><Relationship Id="rId287" Type="http://schemas.openxmlformats.org/officeDocument/2006/relationships/oleObject" Target="../embeddings/oleObject284.bin"/><Relationship Id="rId410" Type="http://schemas.openxmlformats.org/officeDocument/2006/relationships/oleObject" Target="../embeddings/oleObject407.bin"/><Relationship Id="rId494" Type="http://schemas.openxmlformats.org/officeDocument/2006/relationships/oleObject" Target="../embeddings/oleObject491.bin"/><Relationship Id="rId508" Type="http://schemas.openxmlformats.org/officeDocument/2006/relationships/oleObject" Target="../embeddings/oleObject505.bin"/><Relationship Id="rId715" Type="http://schemas.openxmlformats.org/officeDocument/2006/relationships/oleObject" Target="../embeddings/oleObject712.bin"/><Relationship Id="rId922" Type="http://schemas.openxmlformats.org/officeDocument/2006/relationships/oleObject" Target="../embeddings/oleObject919.bin"/><Relationship Id="rId147" Type="http://schemas.openxmlformats.org/officeDocument/2006/relationships/oleObject" Target="../embeddings/oleObject144.bin"/><Relationship Id="rId354" Type="http://schemas.openxmlformats.org/officeDocument/2006/relationships/oleObject" Target="../embeddings/oleObject351.bin"/><Relationship Id="rId799" Type="http://schemas.openxmlformats.org/officeDocument/2006/relationships/oleObject" Target="../embeddings/oleObject796.bin"/><Relationship Id="rId51" Type="http://schemas.openxmlformats.org/officeDocument/2006/relationships/oleObject" Target="../embeddings/oleObject48.bin"/><Relationship Id="rId561" Type="http://schemas.openxmlformats.org/officeDocument/2006/relationships/oleObject" Target="../embeddings/oleObject558.bin"/><Relationship Id="rId659" Type="http://schemas.openxmlformats.org/officeDocument/2006/relationships/oleObject" Target="../embeddings/oleObject656.bin"/><Relationship Id="rId866" Type="http://schemas.openxmlformats.org/officeDocument/2006/relationships/oleObject" Target="../embeddings/oleObject863.bin"/><Relationship Id="rId214" Type="http://schemas.openxmlformats.org/officeDocument/2006/relationships/oleObject" Target="../embeddings/oleObject211.bin"/><Relationship Id="rId298" Type="http://schemas.openxmlformats.org/officeDocument/2006/relationships/oleObject" Target="../embeddings/oleObject295.bin"/><Relationship Id="rId421" Type="http://schemas.openxmlformats.org/officeDocument/2006/relationships/oleObject" Target="../embeddings/oleObject418.bin"/><Relationship Id="rId519" Type="http://schemas.openxmlformats.org/officeDocument/2006/relationships/oleObject" Target="../embeddings/oleObject516.bin"/><Relationship Id="rId158" Type="http://schemas.openxmlformats.org/officeDocument/2006/relationships/oleObject" Target="../embeddings/oleObject155.bin"/><Relationship Id="rId726" Type="http://schemas.openxmlformats.org/officeDocument/2006/relationships/oleObject" Target="../embeddings/oleObject723.bin"/><Relationship Id="rId933" Type="http://schemas.openxmlformats.org/officeDocument/2006/relationships/oleObject" Target="../embeddings/oleObject930.bin"/><Relationship Id="rId1009" Type="http://schemas.openxmlformats.org/officeDocument/2006/relationships/oleObject" Target="../embeddings/oleObject1006.bin"/><Relationship Id="rId62" Type="http://schemas.openxmlformats.org/officeDocument/2006/relationships/oleObject" Target="../embeddings/oleObject59.bin"/><Relationship Id="rId365" Type="http://schemas.openxmlformats.org/officeDocument/2006/relationships/oleObject" Target="../embeddings/oleObject362.bin"/><Relationship Id="rId572" Type="http://schemas.openxmlformats.org/officeDocument/2006/relationships/oleObject" Target="../embeddings/oleObject569.bin"/><Relationship Id="rId225" Type="http://schemas.openxmlformats.org/officeDocument/2006/relationships/oleObject" Target="../embeddings/oleObject222.bin"/><Relationship Id="rId432" Type="http://schemas.openxmlformats.org/officeDocument/2006/relationships/oleObject" Target="../embeddings/oleObject429.bin"/><Relationship Id="rId877" Type="http://schemas.openxmlformats.org/officeDocument/2006/relationships/oleObject" Target="../embeddings/oleObject874.bin"/><Relationship Id="rId737" Type="http://schemas.openxmlformats.org/officeDocument/2006/relationships/oleObject" Target="../embeddings/oleObject734.bin"/><Relationship Id="rId944" Type="http://schemas.openxmlformats.org/officeDocument/2006/relationships/oleObject" Target="../embeddings/oleObject941.bin"/><Relationship Id="rId73" Type="http://schemas.openxmlformats.org/officeDocument/2006/relationships/oleObject" Target="../embeddings/oleObject70.bin"/><Relationship Id="rId169" Type="http://schemas.openxmlformats.org/officeDocument/2006/relationships/oleObject" Target="../embeddings/oleObject166.bin"/><Relationship Id="rId376" Type="http://schemas.openxmlformats.org/officeDocument/2006/relationships/oleObject" Target="../embeddings/oleObject373.bin"/><Relationship Id="rId583" Type="http://schemas.openxmlformats.org/officeDocument/2006/relationships/oleObject" Target="../embeddings/oleObject580.bin"/><Relationship Id="rId790" Type="http://schemas.openxmlformats.org/officeDocument/2006/relationships/oleObject" Target="../embeddings/oleObject787.bin"/><Relationship Id="rId804" Type="http://schemas.openxmlformats.org/officeDocument/2006/relationships/oleObject" Target="../embeddings/oleObject801.bin"/><Relationship Id="rId4" Type="http://schemas.openxmlformats.org/officeDocument/2006/relationships/image" Target="../media/image1.emf"/><Relationship Id="rId236" Type="http://schemas.openxmlformats.org/officeDocument/2006/relationships/oleObject" Target="../embeddings/oleObject233.bin"/><Relationship Id="rId443" Type="http://schemas.openxmlformats.org/officeDocument/2006/relationships/oleObject" Target="../embeddings/oleObject440.bin"/><Relationship Id="rId650" Type="http://schemas.openxmlformats.org/officeDocument/2006/relationships/oleObject" Target="../embeddings/oleObject647.bin"/><Relationship Id="rId888" Type="http://schemas.openxmlformats.org/officeDocument/2006/relationships/oleObject" Target="../embeddings/oleObject885.bin"/><Relationship Id="rId303" Type="http://schemas.openxmlformats.org/officeDocument/2006/relationships/oleObject" Target="../embeddings/oleObject300.bin"/><Relationship Id="rId748" Type="http://schemas.openxmlformats.org/officeDocument/2006/relationships/oleObject" Target="../embeddings/oleObject745.bin"/><Relationship Id="rId955" Type="http://schemas.openxmlformats.org/officeDocument/2006/relationships/oleObject" Target="../embeddings/oleObject952.bin"/><Relationship Id="rId84" Type="http://schemas.openxmlformats.org/officeDocument/2006/relationships/oleObject" Target="../embeddings/oleObject81.bin"/><Relationship Id="rId387" Type="http://schemas.openxmlformats.org/officeDocument/2006/relationships/oleObject" Target="../embeddings/oleObject384.bin"/><Relationship Id="rId510" Type="http://schemas.openxmlformats.org/officeDocument/2006/relationships/oleObject" Target="../embeddings/oleObject507.bin"/><Relationship Id="rId594" Type="http://schemas.openxmlformats.org/officeDocument/2006/relationships/oleObject" Target="../embeddings/oleObject591.bin"/><Relationship Id="rId608" Type="http://schemas.openxmlformats.org/officeDocument/2006/relationships/oleObject" Target="../embeddings/oleObject605.bin"/><Relationship Id="rId815" Type="http://schemas.openxmlformats.org/officeDocument/2006/relationships/oleObject" Target="../embeddings/oleObject812.bin"/><Relationship Id="rId247" Type="http://schemas.openxmlformats.org/officeDocument/2006/relationships/oleObject" Target="../embeddings/oleObject244.bin"/><Relationship Id="rId899" Type="http://schemas.openxmlformats.org/officeDocument/2006/relationships/oleObject" Target="../embeddings/oleObject896.bin"/><Relationship Id="rId1000" Type="http://schemas.openxmlformats.org/officeDocument/2006/relationships/oleObject" Target="../embeddings/oleObject997.bin"/><Relationship Id="rId107" Type="http://schemas.openxmlformats.org/officeDocument/2006/relationships/oleObject" Target="../embeddings/oleObject104.bin"/><Relationship Id="rId454" Type="http://schemas.openxmlformats.org/officeDocument/2006/relationships/oleObject" Target="../embeddings/oleObject451.bin"/><Relationship Id="rId661" Type="http://schemas.openxmlformats.org/officeDocument/2006/relationships/oleObject" Target="../embeddings/oleObject658.bin"/><Relationship Id="rId759" Type="http://schemas.openxmlformats.org/officeDocument/2006/relationships/oleObject" Target="../embeddings/oleObject756.bin"/><Relationship Id="rId966" Type="http://schemas.openxmlformats.org/officeDocument/2006/relationships/oleObject" Target="../embeddings/oleObject963.bin"/><Relationship Id="rId11" Type="http://schemas.openxmlformats.org/officeDocument/2006/relationships/oleObject" Target="../embeddings/oleObject8.bin"/><Relationship Id="rId314" Type="http://schemas.openxmlformats.org/officeDocument/2006/relationships/oleObject" Target="../embeddings/oleObject311.bin"/><Relationship Id="rId398" Type="http://schemas.openxmlformats.org/officeDocument/2006/relationships/oleObject" Target="../embeddings/oleObject395.bin"/><Relationship Id="rId521" Type="http://schemas.openxmlformats.org/officeDocument/2006/relationships/oleObject" Target="../embeddings/oleObject518.bin"/><Relationship Id="rId619" Type="http://schemas.openxmlformats.org/officeDocument/2006/relationships/oleObject" Target="../embeddings/oleObject616.bin"/><Relationship Id="rId95" Type="http://schemas.openxmlformats.org/officeDocument/2006/relationships/oleObject" Target="../embeddings/oleObject92.bin"/><Relationship Id="rId160" Type="http://schemas.openxmlformats.org/officeDocument/2006/relationships/oleObject" Target="../embeddings/oleObject157.bin"/><Relationship Id="rId826" Type="http://schemas.openxmlformats.org/officeDocument/2006/relationships/oleObject" Target="../embeddings/oleObject823.bin"/><Relationship Id="rId1011" Type="http://schemas.openxmlformats.org/officeDocument/2006/relationships/oleObject" Target="../embeddings/oleObject1008.bin"/><Relationship Id="rId258" Type="http://schemas.openxmlformats.org/officeDocument/2006/relationships/oleObject" Target="../embeddings/oleObject255.bin"/><Relationship Id="rId465" Type="http://schemas.openxmlformats.org/officeDocument/2006/relationships/oleObject" Target="../embeddings/oleObject462.bin"/><Relationship Id="rId672" Type="http://schemas.openxmlformats.org/officeDocument/2006/relationships/oleObject" Target="../embeddings/oleObject669.bin"/><Relationship Id="rId22" Type="http://schemas.openxmlformats.org/officeDocument/2006/relationships/oleObject" Target="../embeddings/oleObject19.bin"/><Relationship Id="rId118" Type="http://schemas.openxmlformats.org/officeDocument/2006/relationships/oleObject" Target="../embeddings/oleObject115.bin"/><Relationship Id="rId325" Type="http://schemas.openxmlformats.org/officeDocument/2006/relationships/oleObject" Target="../embeddings/oleObject322.bin"/><Relationship Id="rId532" Type="http://schemas.openxmlformats.org/officeDocument/2006/relationships/oleObject" Target="../embeddings/oleObject529.bin"/><Relationship Id="rId977" Type="http://schemas.openxmlformats.org/officeDocument/2006/relationships/oleObject" Target="../embeddings/oleObject974.bin"/><Relationship Id="rId171" Type="http://schemas.openxmlformats.org/officeDocument/2006/relationships/oleObject" Target="../embeddings/oleObject168.bin"/><Relationship Id="rId837" Type="http://schemas.openxmlformats.org/officeDocument/2006/relationships/oleObject" Target="../embeddings/oleObject834.bin"/><Relationship Id="rId1022" Type="http://schemas.openxmlformats.org/officeDocument/2006/relationships/oleObject" Target="../embeddings/oleObject1019.bin"/><Relationship Id="rId269" Type="http://schemas.openxmlformats.org/officeDocument/2006/relationships/oleObject" Target="../embeddings/oleObject266.bin"/><Relationship Id="rId476" Type="http://schemas.openxmlformats.org/officeDocument/2006/relationships/oleObject" Target="../embeddings/oleObject473.bin"/><Relationship Id="rId683" Type="http://schemas.openxmlformats.org/officeDocument/2006/relationships/oleObject" Target="../embeddings/oleObject680.bin"/><Relationship Id="rId890" Type="http://schemas.openxmlformats.org/officeDocument/2006/relationships/oleObject" Target="../embeddings/oleObject887.bin"/><Relationship Id="rId904" Type="http://schemas.openxmlformats.org/officeDocument/2006/relationships/oleObject" Target="../embeddings/oleObject901.bin"/><Relationship Id="rId33" Type="http://schemas.openxmlformats.org/officeDocument/2006/relationships/oleObject" Target="../embeddings/oleObject30.bin"/><Relationship Id="rId129" Type="http://schemas.openxmlformats.org/officeDocument/2006/relationships/oleObject" Target="../embeddings/oleObject126.bin"/><Relationship Id="rId336" Type="http://schemas.openxmlformats.org/officeDocument/2006/relationships/oleObject" Target="../embeddings/oleObject333.bin"/><Relationship Id="rId543" Type="http://schemas.openxmlformats.org/officeDocument/2006/relationships/oleObject" Target="../embeddings/oleObject540.bin"/><Relationship Id="rId988" Type="http://schemas.openxmlformats.org/officeDocument/2006/relationships/oleObject" Target="../embeddings/oleObject985.bin"/><Relationship Id="rId182" Type="http://schemas.openxmlformats.org/officeDocument/2006/relationships/oleObject" Target="../embeddings/oleObject179.bin"/><Relationship Id="rId403" Type="http://schemas.openxmlformats.org/officeDocument/2006/relationships/oleObject" Target="../embeddings/oleObject400.bin"/><Relationship Id="rId750" Type="http://schemas.openxmlformats.org/officeDocument/2006/relationships/oleObject" Target="../embeddings/oleObject747.bin"/><Relationship Id="rId848" Type="http://schemas.openxmlformats.org/officeDocument/2006/relationships/oleObject" Target="../embeddings/oleObject845.bin"/><Relationship Id="rId487" Type="http://schemas.openxmlformats.org/officeDocument/2006/relationships/oleObject" Target="../embeddings/oleObject484.bin"/><Relationship Id="rId610" Type="http://schemas.openxmlformats.org/officeDocument/2006/relationships/oleObject" Target="../embeddings/oleObject607.bin"/><Relationship Id="rId694" Type="http://schemas.openxmlformats.org/officeDocument/2006/relationships/oleObject" Target="../embeddings/oleObject691.bin"/><Relationship Id="rId708" Type="http://schemas.openxmlformats.org/officeDocument/2006/relationships/oleObject" Target="../embeddings/oleObject705.bin"/><Relationship Id="rId915" Type="http://schemas.openxmlformats.org/officeDocument/2006/relationships/oleObject" Target="../embeddings/oleObject912.bin"/><Relationship Id="rId347" Type="http://schemas.openxmlformats.org/officeDocument/2006/relationships/oleObject" Target="../embeddings/oleObject344.bin"/><Relationship Id="rId999" Type="http://schemas.openxmlformats.org/officeDocument/2006/relationships/oleObject" Target="../embeddings/oleObject996.bin"/><Relationship Id="rId44" Type="http://schemas.openxmlformats.org/officeDocument/2006/relationships/oleObject" Target="../embeddings/oleObject41.bin"/><Relationship Id="rId554" Type="http://schemas.openxmlformats.org/officeDocument/2006/relationships/oleObject" Target="../embeddings/oleObject551.bin"/><Relationship Id="rId761" Type="http://schemas.openxmlformats.org/officeDocument/2006/relationships/oleObject" Target="../embeddings/oleObject758.bin"/><Relationship Id="rId859" Type="http://schemas.openxmlformats.org/officeDocument/2006/relationships/oleObject" Target="../embeddings/oleObject856.bin"/><Relationship Id="rId193" Type="http://schemas.openxmlformats.org/officeDocument/2006/relationships/oleObject" Target="../embeddings/oleObject190.bin"/><Relationship Id="rId207" Type="http://schemas.openxmlformats.org/officeDocument/2006/relationships/oleObject" Target="../embeddings/oleObject204.bin"/><Relationship Id="rId414" Type="http://schemas.openxmlformats.org/officeDocument/2006/relationships/oleObject" Target="../embeddings/oleObject411.bin"/><Relationship Id="rId498" Type="http://schemas.openxmlformats.org/officeDocument/2006/relationships/oleObject" Target="../embeddings/oleObject495.bin"/><Relationship Id="rId621" Type="http://schemas.openxmlformats.org/officeDocument/2006/relationships/oleObject" Target="../embeddings/oleObject618.bin"/><Relationship Id="rId260" Type="http://schemas.openxmlformats.org/officeDocument/2006/relationships/oleObject" Target="../embeddings/oleObject257.bin"/><Relationship Id="rId719" Type="http://schemas.openxmlformats.org/officeDocument/2006/relationships/oleObject" Target="../embeddings/oleObject716.bin"/><Relationship Id="rId926" Type="http://schemas.openxmlformats.org/officeDocument/2006/relationships/oleObject" Target="../embeddings/oleObject923.bin"/><Relationship Id="rId55" Type="http://schemas.openxmlformats.org/officeDocument/2006/relationships/oleObject" Target="../embeddings/oleObject52.bin"/><Relationship Id="rId120" Type="http://schemas.openxmlformats.org/officeDocument/2006/relationships/oleObject" Target="../embeddings/oleObject117.bin"/><Relationship Id="rId358" Type="http://schemas.openxmlformats.org/officeDocument/2006/relationships/oleObject" Target="../embeddings/oleObject355.bin"/><Relationship Id="rId565" Type="http://schemas.openxmlformats.org/officeDocument/2006/relationships/oleObject" Target="../embeddings/oleObject562.bin"/><Relationship Id="rId772" Type="http://schemas.openxmlformats.org/officeDocument/2006/relationships/oleObject" Target="../embeddings/oleObject769.bin"/><Relationship Id="rId218" Type="http://schemas.openxmlformats.org/officeDocument/2006/relationships/oleObject" Target="../embeddings/oleObject215.bin"/><Relationship Id="rId425" Type="http://schemas.openxmlformats.org/officeDocument/2006/relationships/oleObject" Target="../embeddings/oleObject422.bin"/><Relationship Id="rId632" Type="http://schemas.openxmlformats.org/officeDocument/2006/relationships/oleObject" Target="../embeddings/oleObject629.bin"/><Relationship Id="rId271" Type="http://schemas.openxmlformats.org/officeDocument/2006/relationships/oleObject" Target="../embeddings/oleObject268.bin"/><Relationship Id="rId937" Type="http://schemas.openxmlformats.org/officeDocument/2006/relationships/oleObject" Target="../embeddings/oleObject934.bin"/><Relationship Id="rId66" Type="http://schemas.openxmlformats.org/officeDocument/2006/relationships/oleObject" Target="../embeddings/oleObject63.bin"/><Relationship Id="rId131" Type="http://schemas.openxmlformats.org/officeDocument/2006/relationships/oleObject" Target="../embeddings/oleObject128.bin"/><Relationship Id="rId369" Type="http://schemas.openxmlformats.org/officeDocument/2006/relationships/oleObject" Target="../embeddings/oleObject366.bin"/><Relationship Id="rId576" Type="http://schemas.openxmlformats.org/officeDocument/2006/relationships/oleObject" Target="../embeddings/oleObject573.bin"/><Relationship Id="rId783" Type="http://schemas.openxmlformats.org/officeDocument/2006/relationships/oleObject" Target="../embeddings/oleObject780.bin"/><Relationship Id="rId990" Type="http://schemas.openxmlformats.org/officeDocument/2006/relationships/oleObject" Target="../embeddings/oleObject987.bin"/><Relationship Id="rId229" Type="http://schemas.openxmlformats.org/officeDocument/2006/relationships/oleObject" Target="../embeddings/oleObject226.bin"/><Relationship Id="rId436" Type="http://schemas.openxmlformats.org/officeDocument/2006/relationships/oleObject" Target="../embeddings/oleObject433.bin"/><Relationship Id="rId643" Type="http://schemas.openxmlformats.org/officeDocument/2006/relationships/oleObject" Target="../embeddings/oleObject640.bin"/><Relationship Id="rId850" Type="http://schemas.openxmlformats.org/officeDocument/2006/relationships/oleObject" Target="../embeddings/oleObject847.bin"/><Relationship Id="rId948" Type="http://schemas.openxmlformats.org/officeDocument/2006/relationships/oleObject" Target="../embeddings/oleObject945.bin"/><Relationship Id="rId77" Type="http://schemas.openxmlformats.org/officeDocument/2006/relationships/oleObject" Target="../embeddings/oleObject74.bin"/><Relationship Id="rId282" Type="http://schemas.openxmlformats.org/officeDocument/2006/relationships/oleObject" Target="../embeddings/oleObject279.bin"/><Relationship Id="rId503" Type="http://schemas.openxmlformats.org/officeDocument/2006/relationships/oleObject" Target="../embeddings/oleObject500.bin"/><Relationship Id="rId587" Type="http://schemas.openxmlformats.org/officeDocument/2006/relationships/oleObject" Target="../embeddings/oleObject584.bin"/><Relationship Id="rId710" Type="http://schemas.openxmlformats.org/officeDocument/2006/relationships/oleObject" Target="../embeddings/oleObject707.bin"/><Relationship Id="rId808" Type="http://schemas.openxmlformats.org/officeDocument/2006/relationships/oleObject" Target="../embeddings/oleObject805.bin"/><Relationship Id="rId8" Type="http://schemas.openxmlformats.org/officeDocument/2006/relationships/oleObject" Target="../embeddings/oleObject5.bin"/><Relationship Id="rId142" Type="http://schemas.openxmlformats.org/officeDocument/2006/relationships/oleObject" Target="../embeddings/oleObject139.bin"/><Relationship Id="rId447" Type="http://schemas.openxmlformats.org/officeDocument/2006/relationships/oleObject" Target="../embeddings/oleObject444.bin"/><Relationship Id="rId794" Type="http://schemas.openxmlformats.org/officeDocument/2006/relationships/oleObject" Target="../embeddings/oleObject791.bin"/><Relationship Id="rId654" Type="http://schemas.openxmlformats.org/officeDocument/2006/relationships/oleObject" Target="../embeddings/oleObject651.bin"/><Relationship Id="rId861" Type="http://schemas.openxmlformats.org/officeDocument/2006/relationships/oleObject" Target="../embeddings/oleObject858.bin"/><Relationship Id="rId959" Type="http://schemas.openxmlformats.org/officeDocument/2006/relationships/oleObject" Target="../embeddings/oleObject956.bin"/><Relationship Id="rId293" Type="http://schemas.openxmlformats.org/officeDocument/2006/relationships/oleObject" Target="../embeddings/oleObject290.bin"/><Relationship Id="rId307" Type="http://schemas.openxmlformats.org/officeDocument/2006/relationships/oleObject" Target="../embeddings/oleObject304.bin"/><Relationship Id="rId514" Type="http://schemas.openxmlformats.org/officeDocument/2006/relationships/oleObject" Target="../embeddings/oleObject511.bin"/><Relationship Id="rId721" Type="http://schemas.openxmlformats.org/officeDocument/2006/relationships/oleObject" Target="../embeddings/oleObject718.bin"/><Relationship Id="rId88" Type="http://schemas.openxmlformats.org/officeDocument/2006/relationships/oleObject" Target="../embeddings/oleObject85.bin"/><Relationship Id="rId153" Type="http://schemas.openxmlformats.org/officeDocument/2006/relationships/oleObject" Target="../embeddings/oleObject150.bin"/><Relationship Id="rId360" Type="http://schemas.openxmlformats.org/officeDocument/2006/relationships/oleObject" Target="../embeddings/oleObject357.bin"/><Relationship Id="rId598" Type="http://schemas.openxmlformats.org/officeDocument/2006/relationships/oleObject" Target="../embeddings/oleObject595.bin"/><Relationship Id="rId819" Type="http://schemas.openxmlformats.org/officeDocument/2006/relationships/oleObject" Target="../embeddings/oleObject816.bin"/><Relationship Id="rId1004" Type="http://schemas.openxmlformats.org/officeDocument/2006/relationships/oleObject" Target="../embeddings/oleObject1001.bin"/><Relationship Id="rId220" Type="http://schemas.openxmlformats.org/officeDocument/2006/relationships/oleObject" Target="../embeddings/oleObject217.bin"/><Relationship Id="rId458" Type="http://schemas.openxmlformats.org/officeDocument/2006/relationships/oleObject" Target="../embeddings/oleObject455.bin"/><Relationship Id="rId665" Type="http://schemas.openxmlformats.org/officeDocument/2006/relationships/oleObject" Target="../embeddings/oleObject662.bin"/><Relationship Id="rId872" Type="http://schemas.openxmlformats.org/officeDocument/2006/relationships/oleObject" Target="../embeddings/oleObject869.bin"/><Relationship Id="rId15" Type="http://schemas.openxmlformats.org/officeDocument/2006/relationships/oleObject" Target="../embeddings/oleObject12.bin"/><Relationship Id="rId318" Type="http://schemas.openxmlformats.org/officeDocument/2006/relationships/oleObject" Target="../embeddings/oleObject315.bin"/><Relationship Id="rId525" Type="http://schemas.openxmlformats.org/officeDocument/2006/relationships/oleObject" Target="../embeddings/oleObject522.bin"/><Relationship Id="rId732" Type="http://schemas.openxmlformats.org/officeDocument/2006/relationships/oleObject" Target="../embeddings/oleObject729.bin"/><Relationship Id="rId99" Type="http://schemas.openxmlformats.org/officeDocument/2006/relationships/oleObject" Target="../embeddings/oleObject96.bin"/><Relationship Id="rId164" Type="http://schemas.openxmlformats.org/officeDocument/2006/relationships/oleObject" Target="../embeddings/oleObject161.bin"/><Relationship Id="rId371" Type="http://schemas.openxmlformats.org/officeDocument/2006/relationships/oleObject" Target="../embeddings/oleObject368.bin"/><Relationship Id="rId1015" Type="http://schemas.openxmlformats.org/officeDocument/2006/relationships/oleObject" Target="../embeddings/oleObject1012.bin"/><Relationship Id="rId469" Type="http://schemas.openxmlformats.org/officeDocument/2006/relationships/oleObject" Target="../embeddings/oleObject466.bin"/><Relationship Id="rId676" Type="http://schemas.openxmlformats.org/officeDocument/2006/relationships/oleObject" Target="../embeddings/oleObject673.bin"/><Relationship Id="rId883" Type="http://schemas.openxmlformats.org/officeDocument/2006/relationships/oleObject" Target="../embeddings/oleObject880.bin"/><Relationship Id="rId26" Type="http://schemas.openxmlformats.org/officeDocument/2006/relationships/oleObject" Target="../embeddings/oleObject23.bin"/><Relationship Id="rId231" Type="http://schemas.openxmlformats.org/officeDocument/2006/relationships/oleObject" Target="../embeddings/oleObject228.bin"/><Relationship Id="rId329" Type="http://schemas.openxmlformats.org/officeDocument/2006/relationships/oleObject" Target="../embeddings/oleObject326.bin"/><Relationship Id="rId536" Type="http://schemas.openxmlformats.org/officeDocument/2006/relationships/oleObject" Target="../embeddings/oleObject533.bin"/><Relationship Id="rId175" Type="http://schemas.openxmlformats.org/officeDocument/2006/relationships/oleObject" Target="../embeddings/oleObject172.bin"/><Relationship Id="rId743" Type="http://schemas.openxmlformats.org/officeDocument/2006/relationships/oleObject" Target="../embeddings/oleObject740.bin"/><Relationship Id="rId950" Type="http://schemas.openxmlformats.org/officeDocument/2006/relationships/oleObject" Target="../embeddings/oleObject947.bin"/><Relationship Id="rId1026" Type="http://schemas.openxmlformats.org/officeDocument/2006/relationships/oleObject" Target="../embeddings/oleObject1023.bin"/><Relationship Id="rId382" Type="http://schemas.openxmlformats.org/officeDocument/2006/relationships/oleObject" Target="../embeddings/oleObject379.bin"/><Relationship Id="rId603" Type="http://schemas.openxmlformats.org/officeDocument/2006/relationships/oleObject" Target="../embeddings/oleObject600.bin"/><Relationship Id="rId687" Type="http://schemas.openxmlformats.org/officeDocument/2006/relationships/oleObject" Target="../embeddings/oleObject684.bin"/><Relationship Id="rId810" Type="http://schemas.openxmlformats.org/officeDocument/2006/relationships/oleObject" Target="../embeddings/oleObject807.bin"/><Relationship Id="rId908" Type="http://schemas.openxmlformats.org/officeDocument/2006/relationships/oleObject" Target="../embeddings/oleObject905.bin"/><Relationship Id="rId242" Type="http://schemas.openxmlformats.org/officeDocument/2006/relationships/oleObject" Target="../embeddings/oleObject239.bin"/><Relationship Id="rId894" Type="http://schemas.openxmlformats.org/officeDocument/2006/relationships/oleObject" Target="../embeddings/oleObject891.bin"/><Relationship Id="rId37" Type="http://schemas.openxmlformats.org/officeDocument/2006/relationships/oleObject" Target="../embeddings/oleObject34.bin"/><Relationship Id="rId102" Type="http://schemas.openxmlformats.org/officeDocument/2006/relationships/oleObject" Target="../embeddings/oleObject99.bin"/><Relationship Id="rId547" Type="http://schemas.openxmlformats.org/officeDocument/2006/relationships/oleObject" Target="../embeddings/oleObject544.bin"/><Relationship Id="rId754" Type="http://schemas.openxmlformats.org/officeDocument/2006/relationships/oleObject" Target="../embeddings/oleObject751.bin"/><Relationship Id="rId961" Type="http://schemas.openxmlformats.org/officeDocument/2006/relationships/oleObject" Target="../embeddings/oleObject958.bin"/><Relationship Id="rId90" Type="http://schemas.openxmlformats.org/officeDocument/2006/relationships/oleObject" Target="../embeddings/oleObject87.bin"/><Relationship Id="rId186" Type="http://schemas.openxmlformats.org/officeDocument/2006/relationships/oleObject" Target="../embeddings/oleObject183.bin"/><Relationship Id="rId393" Type="http://schemas.openxmlformats.org/officeDocument/2006/relationships/oleObject" Target="../embeddings/oleObject390.bin"/><Relationship Id="rId407" Type="http://schemas.openxmlformats.org/officeDocument/2006/relationships/oleObject" Target="../embeddings/oleObject404.bin"/><Relationship Id="rId614" Type="http://schemas.openxmlformats.org/officeDocument/2006/relationships/oleObject" Target="../embeddings/oleObject611.bin"/><Relationship Id="rId821" Type="http://schemas.openxmlformats.org/officeDocument/2006/relationships/oleObject" Target="../embeddings/oleObject818.bin"/><Relationship Id="rId253" Type="http://schemas.openxmlformats.org/officeDocument/2006/relationships/oleObject" Target="../embeddings/oleObject250.bin"/><Relationship Id="rId460" Type="http://schemas.openxmlformats.org/officeDocument/2006/relationships/oleObject" Target="../embeddings/oleObject457.bin"/><Relationship Id="rId698" Type="http://schemas.openxmlformats.org/officeDocument/2006/relationships/oleObject" Target="../embeddings/oleObject695.bin"/><Relationship Id="rId919" Type="http://schemas.openxmlformats.org/officeDocument/2006/relationships/oleObject" Target="../embeddings/oleObject916.bin"/><Relationship Id="rId48" Type="http://schemas.openxmlformats.org/officeDocument/2006/relationships/oleObject" Target="../embeddings/oleObject45.bin"/><Relationship Id="rId113" Type="http://schemas.openxmlformats.org/officeDocument/2006/relationships/oleObject" Target="../embeddings/oleObject110.bin"/><Relationship Id="rId320" Type="http://schemas.openxmlformats.org/officeDocument/2006/relationships/oleObject" Target="../embeddings/oleObject317.bin"/><Relationship Id="rId558" Type="http://schemas.openxmlformats.org/officeDocument/2006/relationships/oleObject" Target="../embeddings/oleObject555.bin"/><Relationship Id="rId765" Type="http://schemas.openxmlformats.org/officeDocument/2006/relationships/oleObject" Target="../embeddings/oleObject762.bin"/><Relationship Id="rId972" Type="http://schemas.openxmlformats.org/officeDocument/2006/relationships/oleObject" Target="../embeddings/oleObject969.bin"/><Relationship Id="rId197" Type="http://schemas.openxmlformats.org/officeDocument/2006/relationships/oleObject" Target="../embeddings/oleObject194.bin"/><Relationship Id="rId418" Type="http://schemas.openxmlformats.org/officeDocument/2006/relationships/oleObject" Target="../embeddings/oleObject415.bin"/><Relationship Id="rId625" Type="http://schemas.openxmlformats.org/officeDocument/2006/relationships/oleObject" Target="../embeddings/oleObject622.bin"/><Relationship Id="rId832" Type="http://schemas.openxmlformats.org/officeDocument/2006/relationships/oleObject" Target="../embeddings/oleObject829.bin"/><Relationship Id="rId264" Type="http://schemas.openxmlformats.org/officeDocument/2006/relationships/oleObject" Target="../embeddings/oleObject261.bin"/><Relationship Id="rId471" Type="http://schemas.openxmlformats.org/officeDocument/2006/relationships/oleObject" Target="../embeddings/oleObject468.bin"/><Relationship Id="rId59" Type="http://schemas.openxmlformats.org/officeDocument/2006/relationships/oleObject" Target="../embeddings/oleObject56.bin"/><Relationship Id="rId124" Type="http://schemas.openxmlformats.org/officeDocument/2006/relationships/oleObject" Target="../embeddings/oleObject121.bin"/><Relationship Id="rId569" Type="http://schemas.openxmlformats.org/officeDocument/2006/relationships/oleObject" Target="../embeddings/oleObject566.bin"/><Relationship Id="rId776" Type="http://schemas.openxmlformats.org/officeDocument/2006/relationships/oleObject" Target="../embeddings/oleObject773.bin"/><Relationship Id="rId983" Type="http://schemas.openxmlformats.org/officeDocument/2006/relationships/oleObject" Target="../embeddings/oleObject980.bin"/><Relationship Id="rId331" Type="http://schemas.openxmlformats.org/officeDocument/2006/relationships/oleObject" Target="../embeddings/oleObject328.bin"/><Relationship Id="rId429" Type="http://schemas.openxmlformats.org/officeDocument/2006/relationships/oleObject" Target="../embeddings/oleObject426.bin"/><Relationship Id="rId636" Type="http://schemas.openxmlformats.org/officeDocument/2006/relationships/oleObject" Target="../embeddings/oleObject633.bin"/><Relationship Id="rId843" Type="http://schemas.openxmlformats.org/officeDocument/2006/relationships/oleObject" Target="../embeddings/oleObject840.bin"/><Relationship Id="rId275" Type="http://schemas.openxmlformats.org/officeDocument/2006/relationships/oleObject" Target="../embeddings/oleObject272.bin"/><Relationship Id="rId482" Type="http://schemas.openxmlformats.org/officeDocument/2006/relationships/oleObject" Target="../embeddings/oleObject479.bin"/><Relationship Id="rId703" Type="http://schemas.openxmlformats.org/officeDocument/2006/relationships/oleObject" Target="../embeddings/oleObject700.bin"/><Relationship Id="rId910" Type="http://schemas.openxmlformats.org/officeDocument/2006/relationships/oleObject" Target="../embeddings/oleObject907.bin"/><Relationship Id="rId135" Type="http://schemas.openxmlformats.org/officeDocument/2006/relationships/oleObject" Target="../embeddings/oleObject132.bin"/><Relationship Id="rId342" Type="http://schemas.openxmlformats.org/officeDocument/2006/relationships/oleObject" Target="../embeddings/oleObject339.bin"/><Relationship Id="rId787" Type="http://schemas.openxmlformats.org/officeDocument/2006/relationships/oleObject" Target="../embeddings/oleObject784.bin"/><Relationship Id="rId994" Type="http://schemas.openxmlformats.org/officeDocument/2006/relationships/oleObject" Target="../embeddings/oleObject991.bin"/><Relationship Id="rId202" Type="http://schemas.openxmlformats.org/officeDocument/2006/relationships/oleObject" Target="../embeddings/oleObject199.bin"/><Relationship Id="rId647" Type="http://schemas.openxmlformats.org/officeDocument/2006/relationships/oleObject" Target="../embeddings/oleObject644.bin"/><Relationship Id="rId854" Type="http://schemas.openxmlformats.org/officeDocument/2006/relationships/oleObject" Target="../embeddings/oleObject851.bin"/><Relationship Id="rId286" Type="http://schemas.openxmlformats.org/officeDocument/2006/relationships/oleObject" Target="../embeddings/oleObject283.bin"/><Relationship Id="rId493" Type="http://schemas.openxmlformats.org/officeDocument/2006/relationships/oleObject" Target="../embeddings/oleObject490.bin"/><Relationship Id="rId507" Type="http://schemas.openxmlformats.org/officeDocument/2006/relationships/oleObject" Target="../embeddings/oleObject504.bin"/><Relationship Id="rId714" Type="http://schemas.openxmlformats.org/officeDocument/2006/relationships/oleObject" Target="../embeddings/oleObject711.bin"/><Relationship Id="rId921" Type="http://schemas.openxmlformats.org/officeDocument/2006/relationships/oleObject" Target="../embeddings/oleObject918.bin"/><Relationship Id="rId50" Type="http://schemas.openxmlformats.org/officeDocument/2006/relationships/oleObject" Target="../embeddings/oleObject47.bin"/><Relationship Id="rId146" Type="http://schemas.openxmlformats.org/officeDocument/2006/relationships/oleObject" Target="../embeddings/oleObject143.bin"/><Relationship Id="rId353" Type="http://schemas.openxmlformats.org/officeDocument/2006/relationships/oleObject" Target="../embeddings/oleObject350.bin"/><Relationship Id="rId560" Type="http://schemas.openxmlformats.org/officeDocument/2006/relationships/oleObject" Target="../embeddings/oleObject557.bin"/><Relationship Id="rId798" Type="http://schemas.openxmlformats.org/officeDocument/2006/relationships/oleObject" Target="../embeddings/oleObject795.bin"/><Relationship Id="rId213" Type="http://schemas.openxmlformats.org/officeDocument/2006/relationships/oleObject" Target="../embeddings/oleObject210.bin"/><Relationship Id="rId420" Type="http://schemas.openxmlformats.org/officeDocument/2006/relationships/oleObject" Target="../embeddings/oleObject417.bin"/><Relationship Id="rId658" Type="http://schemas.openxmlformats.org/officeDocument/2006/relationships/oleObject" Target="../embeddings/oleObject655.bin"/><Relationship Id="rId865" Type="http://schemas.openxmlformats.org/officeDocument/2006/relationships/oleObject" Target="../embeddings/oleObject862.bin"/><Relationship Id="rId297" Type="http://schemas.openxmlformats.org/officeDocument/2006/relationships/oleObject" Target="../embeddings/oleObject294.bin"/><Relationship Id="rId518" Type="http://schemas.openxmlformats.org/officeDocument/2006/relationships/oleObject" Target="../embeddings/oleObject515.bin"/><Relationship Id="rId725" Type="http://schemas.openxmlformats.org/officeDocument/2006/relationships/oleObject" Target="../embeddings/oleObject722.bin"/><Relationship Id="rId932" Type="http://schemas.openxmlformats.org/officeDocument/2006/relationships/oleObject" Target="../embeddings/oleObject929.bin"/><Relationship Id="rId157" Type="http://schemas.openxmlformats.org/officeDocument/2006/relationships/oleObject" Target="../embeddings/oleObject154.bin"/><Relationship Id="rId364" Type="http://schemas.openxmlformats.org/officeDocument/2006/relationships/oleObject" Target="../embeddings/oleObject361.bin"/><Relationship Id="rId1008" Type="http://schemas.openxmlformats.org/officeDocument/2006/relationships/oleObject" Target="../embeddings/oleObject1005.bin"/><Relationship Id="rId61" Type="http://schemas.openxmlformats.org/officeDocument/2006/relationships/oleObject" Target="../embeddings/oleObject58.bin"/><Relationship Id="rId571" Type="http://schemas.openxmlformats.org/officeDocument/2006/relationships/oleObject" Target="../embeddings/oleObject568.bin"/><Relationship Id="rId669" Type="http://schemas.openxmlformats.org/officeDocument/2006/relationships/oleObject" Target="../embeddings/oleObject666.bin"/><Relationship Id="rId876" Type="http://schemas.openxmlformats.org/officeDocument/2006/relationships/oleObject" Target="../embeddings/oleObject873.bin"/><Relationship Id="rId19" Type="http://schemas.openxmlformats.org/officeDocument/2006/relationships/oleObject" Target="../embeddings/oleObject16.bin"/><Relationship Id="rId224" Type="http://schemas.openxmlformats.org/officeDocument/2006/relationships/oleObject" Target="../embeddings/oleObject221.bin"/><Relationship Id="rId431" Type="http://schemas.openxmlformats.org/officeDocument/2006/relationships/oleObject" Target="../embeddings/oleObject428.bin"/><Relationship Id="rId529" Type="http://schemas.openxmlformats.org/officeDocument/2006/relationships/oleObject" Target="../embeddings/oleObject526.bin"/><Relationship Id="rId736" Type="http://schemas.openxmlformats.org/officeDocument/2006/relationships/oleObject" Target="../embeddings/oleObject733.bin"/><Relationship Id="rId168" Type="http://schemas.openxmlformats.org/officeDocument/2006/relationships/oleObject" Target="../embeddings/oleObject165.bin"/><Relationship Id="rId943" Type="http://schemas.openxmlformats.org/officeDocument/2006/relationships/oleObject" Target="../embeddings/oleObject940.bin"/><Relationship Id="rId1019" Type="http://schemas.openxmlformats.org/officeDocument/2006/relationships/oleObject" Target="../embeddings/oleObject1016.bin"/><Relationship Id="rId72" Type="http://schemas.openxmlformats.org/officeDocument/2006/relationships/oleObject" Target="../embeddings/oleObject69.bin"/><Relationship Id="rId375" Type="http://schemas.openxmlformats.org/officeDocument/2006/relationships/oleObject" Target="../embeddings/oleObject372.bin"/><Relationship Id="rId582" Type="http://schemas.openxmlformats.org/officeDocument/2006/relationships/oleObject" Target="../embeddings/oleObject579.bin"/><Relationship Id="rId803" Type="http://schemas.openxmlformats.org/officeDocument/2006/relationships/oleObject" Target="../embeddings/oleObject800.bin"/><Relationship Id="rId3" Type="http://schemas.openxmlformats.org/officeDocument/2006/relationships/oleObject" Target="../embeddings/oleObject1.bin"/><Relationship Id="rId235" Type="http://schemas.openxmlformats.org/officeDocument/2006/relationships/oleObject" Target="../embeddings/oleObject232.bin"/><Relationship Id="rId442" Type="http://schemas.openxmlformats.org/officeDocument/2006/relationships/oleObject" Target="../embeddings/oleObject439.bin"/><Relationship Id="rId887" Type="http://schemas.openxmlformats.org/officeDocument/2006/relationships/oleObject" Target="../embeddings/oleObject884.bin"/><Relationship Id="rId302" Type="http://schemas.openxmlformats.org/officeDocument/2006/relationships/oleObject" Target="../embeddings/oleObject299.bin"/><Relationship Id="rId747" Type="http://schemas.openxmlformats.org/officeDocument/2006/relationships/oleObject" Target="../embeddings/oleObject744.bin"/><Relationship Id="rId954" Type="http://schemas.openxmlformats.org/officeDocument/2006/relationships/oleObject" Target="../embeddings/oleObject951.bin"/><Relationship Id="rId83" Type="http://schemas.openxmlformats.org/officeDocument/2006/relationships/oleObject" Target="../embeddings/oleObject80.bin"/><Relationship Id="rId179" Type="http://schemas.openxmlformats.org/officeDocument/2006/relationships/oleObject" Target="../embeddings/oleObject176.bin"/><Relationship Id="rId386" Type="http://schemas.openxmlformats.org/officeDocument/2006/relationships/oleObject" Target="../embeddings/oleObject383.bin"/><Relationship Id="rId593" Type="http://schemas.openxmlformats.org/officeDocument/2006/relationships/oleObject" Target="../embeddings/oleObject590.bin"/><Relationship Id="rId607" Type="http://schemas.openxmlformats.org/officeDocument/2006/relationships/oleObject" Target="../embeddings/oleObject604.bin"/><Relationship Id="rId814" Type="http://schemas.openxmlformats.org/officeDocument/2006/relationships/oleObject" Target="../embeddings/oleObject811.bin"/><Relationship Id="rId246" Type="http://schemas.openxmlformats.org/officeDocument/2006/relationships/oleObject" Target="../embeddings/oleObject243.bin"/><Relationship Id="rId453" Type="http://schemas.openxmlformats.org/officeDocument/2006/relationships/oleObject" Target="../embeddings/oleObject450.bin"/><Relationship Id="rId660" Type="http://schemas.openxmlformats.org/officeDocument/2006/relationships/oleObject" Target="../embeddings/oleObject657.bin"/><Relationship Id="rId898" Type="http://schemas.openxmlformats.org/officeDocument/2006/relationships/oleObject" Target="../embeddings/oleObject895.bin"/><Relationship Id="rId106" Type="http://schemas.openxmlformats.org/officeDocument/2006/relationships/oleObject" Target="../embeddings/oleObject103.bin"/><Relationship Id="rId313" Type="http://schemas.openxmlformats.org/officeDocument/2006/relationships/oleObject" Target="../embeddings/oleObject310.bin"/><Relationship Id="rId758" Type="http://schemas.openxmlformats.org/officeDocument/2006/relationships/oleObject" Target="../embeddings/oleObject755.bin"/><Relationship Id="rId965" Type="http://schemas.openxmlformats.org/officeDocument/2006/relationships/oleObject" Target="../embeddings/oleObject962.bin"/><Relationship Id="rId10" Type="http://schemas.openxmlformats.org/officeDocument/2006/relationships/oleObject" Target="../embeddings/oleObject7.bin"/><Relationship Id="rId94" Type="http://schemas.openxmlformats.org/officeDocument/2006/relationships/oleObject" Target="../embeddings/oleObject91.bin"/><Relationship Id="rId397" Type="http://schemas.openxmlformats.org/officeDocument/2006/relationships/oleObject" Target="../embeddings/oleObject394.bin"/><Relationship Id="rId520" Type="http://schemas.openxmlformats.org/officeDocument/2006/relationships/oleObject" Target="../embeddings/oleObject517.bin"/><Relationship Id="rId618" Type="http://schemas.openxmlformats.org/officeDocument/2006/relationships/oleObject" Target="../embeddings/oleObject615.bin"/><Relationship Id="rId825" Type="http://schemas.openxmlformats.org/officeDocument/2006/relationships/oleObject" Target="../embeddings/oleObject822.bin"/><Relationship Id="rId257" Type="http://schemas.openxmlformats.org/officeDocument/2006/relationships/oleObject" Target="../embeddings/oleObject254.bin"/><Relationship Id="rId464" Type="http://schemas.openxmlformats.org/officeDocument/2006/relationships/oleObject" Target="../embeddings/oleObject461.bin"/><Relationship Id="rId1010" Type="http://schemas.openxmlformats.org/officeDocument/2006/relationships/oleObject" Target="../embeddings/oleObject1007.bin"/><Relationship Id="rId117" Type="http://schemas.openxmlformats.org/officeDocument/2006/relationships/oleObject" Target="../embeddings/oleObject114.bin"/><Relationship Id="rId671" Type="http://schemas.openxmlformats.org/officeDocument/2006/relationships/oleObject" Target="../embeddings/oleObject668.bin"/><Relationship Id="rId769" Type="http://schemas.openxmlformats.org/officeDocument/2006/relationships/oleObject" Target="../embeddings/oleObject766.bin"/><Relationship Id="rId976" Type="http://schemas.openxmlformats.org/officeDocument/2006/relationships/oleObject" Target="../embeddings/oleObject97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E25" sqref="E25"/>
    </sheetView>
  </sheetViews>
  <sheetFormatPr defaultRowHeight="14.4" x14ac:dyDescent="0.3"/>
  <cols>
    <col min="1" max="1" width="16" style="2" customWidth="1"/>
    <col min="2" max="2" width="10.88671875" style="2" customWidth="1"/>
    <col min="3" max="3" width="9.109375" style="2"/>
    <col min="4" max="4" width="10.6640625" style="2" customWidth="1"/>
    <col min="5" max="5" width="10.33203125" style="2" customWidth="1"/>
    <col min="6" max="6" width="10.44140625" style="2" customWidth="1"/>
    <col min="7" max="7" width="11.44140625" style="2" customWidth="1"/>
    <col min="8" max="256" width="9.109375" style="2"/>
    <col min="257" max="257" width="16" style="2" customWidth="1"/>
    <col min="258" max="258" width="10.88671875" style="2" customWidth="1"/>
    <col min="259" max="259" width="9.109375" style="2"/>
    <col min="260" max="260" width="10.6640625" style="2" customWidth="1"/>
    <col min="261" max="261" width="10.33203125" style="2" customWidth="1"/>
    <col min="262" max="262" width="10.44140625" style="2" customWidth="1"/>
    <col min="263" max="263" width="11.44140625" style="2" customWidth="1"/>
    <col min="264" max="512" width="9.109375" style="2"/>
    <col min="513" max="513" width="16" style="2" customWidth="1"/>
    <col min="514" max="514" width="10.88671875" style="2" customWidth="1"/>
    <col min="515" max="515" width="9.109375" style="2"/>
    <col min="516" max="516" width="10.6640625" style="2" customWidth="1"/>
    <col min="517" max="517" width="10.33203125" style="2" customWidth="1"/>
    <col min="518" max="518" width="10.44140625" style="2" customWidth="1"/>
    <col min="519" max="519" width="11.44140625" style="2" customWidth="1"/>
    <col min="520" max="768" width="9.109375" style="2"/>
    <col min="769" max="769" width="16" style="2" customWidth="1"/>
    <col min="770" max="770" width="10.88671875" style="2" customWidth="1"/>
    <col min="771" max="771" width="9.109375" style="2"/>
    <col min="772" max="772" width="10.6640625" style="2" customWidth="1"/>
    <col min="773" max="773" width="10.33203125" style="2" customWidth="1"/>
    <col min="774" max="774" width="10.44140625" style="2" customWidth="1"/>
    <col min="775" max="775" width="11.44140625" style="2" customWidth="1"/>
    <col min="776" max="1024" width="9.109375" style="2"/>
    <col min="1025" max="1025" width="16" style="2" customWidth="1"/>
    <col min="1026" max="1026" width="10.88671875" style="2" customWidth="1"/>
    <col min="1027" max="1027" width="9.109375" style="2"/>
    <col min="1028" max="1028" width="10.6640625" style="2" customWidth="1"/>
    <col min="1029" max="1029" width="10.33203125" style="2" customWidth="1"/>
    <col min="1030" max="1030" width="10.44140625" style="2" customWidth="1"/>
    <col min="1031" max="1031" width="11.44140625" style="2" customWidth="1"/>
    <col min="1032" max="1280" width="9.109375" style="2"/>
    <col min="1281" max="1281" width="16" style="2" customWidth="1"/>
    <col min="1282" max="1282" width="10.88671875" style="2" customWidth="1"/>
    <col min="1283" max="1283" width="9.109375" style="2"/>
    <col min="1284" max="1284" width="10.6640625" style="2" customWidth="1"/>
    <col min="1285" max="1285" width="10.33203125" style="2" customWidth="1"/>
    <col min="1286" max="1286" width="10.44140625" style="2" customWidth="1"/>
    <col min="1287" max="1287" width="11.44140625" style="2" customWidth="1"/>
    <col min="1288" max="1536" width="9.109375" style="2"/>
    <col min="1537" max="1537" width="16" style="2" customWidth="1"/>
    <col min="1538" max="1538" width="10.88671875" style="2" customWidth="1"/>
    <col min="1539" max="1539" width="9.109375" style="2"/>
    <col min="1540" max="1540" width="10.6640625" style="2" customWidth="1"/>
    <col min="1541" max="1541" width="10.33203125" style="2" customWidth="1"/>
    <col min="1542" max="1542" width="10.44140625" style="2" customWidth="1"/>
    <col min="1543" max="1543" width="11.44140625" style="2" customWidth="1"/>
    <col min="1544" max="1792" width="9.109375" style="2"/>
    <col min="1793" max="1793" width="16" style="2" customWidth="1"/>
    <col min="1794" max="1794" width="10.88671875" style="2" customWidth="1"/>
    <col min="1795" max="1795" width="9.109375" style="2"/>
    <col min="1796" max="1796" width="10.6640625" style="2" customWidth="1"/>
    <col min="1797" max="1797" width="10.33203125" style="2" customWidth="1"/>
    <col min="1798" max="1798" width="10.44140625" style="2" customWidth="1"/>
    <col min="1799" max="1799" width="11.44140625" style="2" customWidth="1"/>
    <col min="1800" max="2048" width="9.109375" style="2"/>
    <col min="2049" max="2049" width="16" style="2" customWidth="1"/>
    <col min="2050" max="2050" width="10.88671875" style="2" customWidth="1"/>
    <col min="2051" max="2051" width="9.109375" style="2"/>
    <col min="2052" max="2052" width="10.6640625" style="2" customWidth="1"/>
    <col min="2053" max="2053" width="10.33203125" style="2" customWidth="1"/>
    <col min="2054" max="2054" width="10.44140625" style="2" customWidth="1"/>
    <col min="2055" max="2055" width="11.44140625" style="2" customWidth="1"/>
    <col min="2056" max="2304" width="9.109375" style="2"/>
    <col min="2305" max="2305" width="16" style="2" customWidth="1"/>
    <col min="2306" max="2306" width="10.88671875" style="2" customWidth="1"/>
    <col min="2307" max="2307" width="9.109375" style="2"/>
    <col min="2308" max="2308" width="10.6640625" style="2" customWidth="1"/>
    <col min="2309" max="2309" width="10.33203125" style="2" customWidth="1"/>
    <col min="2310" max="2310" width="10.44140625" style="2" customWidth="1"/>
    <col min="2311" max="2311" width="11.44140625" style="2" customWidth="1"/>
    <col min="2312" max="2560" width="9.109375" style="2"/>
    <col min="2561" max="2561" width="16" style="2" customWidth="1"/>
    <col min="2562" max="2562" width="10.88671875" style="2" customWidth="1"/>
    <col min="2563" max="2563" width="9.109375" style="2"/>
    <col min="2564" max="2564" width="10.6640625" style="2" customWidth="1"/>
    <col min="2565" max="2565" width="10.33203125" style="2" customWidth="1"/>
    <col min="2566" max="2566" width="10.44140625" style="2" customWidth="1"/>
    <col min="2567" max="2567" width="11.44140625" style="2" customWidth="1"/>
    <col min="2568" max="2816" width="9.109375" style="2"/>
    <col min="2817" max="2817" width="16" style="2" customWidth="1"/>
    <col min="2818" max="2818" width="10.88671875" style="2" customWidth="1"/>
    <col min="2819" max="2819" width="9.109375" style="2"/>
    <col min="2820" max="2820" width="10.6640625" style="2" customWidth="1"/>
    <col min="2821" max="2821" width="10.33203125" style="2" customWidth="1"/>
    <col min="2822" max="2822" width="10.44140625" style="2" customWidth="1"/>
    <col min="2823" max="2823" width="11.44140625" style="2" customWidth="1"/>
    <col min="2824" max="3072" width="9.109375" style="2"/>
    <col min="3073" max="3073" width="16" style="2" customWidth="1"/>
    <col min="3074" max="3074" width="10.88671875" style="2" customWidth="1"/>
    <col min="3075" max="3075" width="9.109375" style="2"/>
    <col min="3076" max="3076" width="10.6640625" style="2" customWidth="1"/>
    <col min="3077" max="3077" width="10.33203125" style="2" customWidth="1"/>
    <col min="3078" max="3078" width="10.44140625" style="2" customWidth="1"/>
    <col min="3079" max="3079" width="11.44140625" style="2" customWidth="1"/>
    <col min="3080" max="3328" width="9.109375" style="2"/>
    <col min="3329" max="3329" width="16" style="2" customWidth="1"/>
    <col min="3330" max="3330" width="10.88671875" style="2" customWidth="1"/>
    <col min="3331" max="3331" width="9.109375" style="2"/>
    <col min="3332" max="3332" width="10.6640625" style="2" customWidth="1"/>
    <col min="3333" max="3333" width="10.33203125" style="2" customWidth="1"/>
    <col min="3334" max="3334" width="10.44140625" style="2" customWidth="1"/>
    <col min="3335" max="3335" width="11.44140625" style="2" customWidth="1"/>
    <col min="3336" max="3584" width="9.109375" style="2"/>
    <col min="3585" max="3585" width="16" style="2" customWidth="1"/>
    <col min="3586" max="3586" width="10.88671875" style="2" customWidth="1"/>
    <col min="3587" max="3587" width="9.109375" style="2"/>
    <col min="3588" max="3588" width="10.6640625" style="2" customWidth="1"/>
    <col min="3589" max="3589" width="10.33203125" style="2" customWidth="1"/>
    <col min="3590" max="3590" width="10.44140625" style="2" customWidth="1"/>
    <col min="3591" max="3591" width="11.44140625" style="2" customWidth="1"/>
    <col min="3592" max="3840" width="9.109375" style="2"/>
    <col min="3841" max="3841" width="16" style="2" customWidth="1"/>
    <col min="3842" max="3842" width="10.88671875" style="2" customWidth="1"/>
    <col min="3843" max="3843" width="9.109375" style="2"/>
    <col min="3844" max="3844" width="10.6640625" style="2" customWidth="1"/>
    <col min="3845" max="3845" width="10.33203125" style="2" customWidth="1"/>
    <col min="3846" max="3846" width="10.44140625" style="2" customWidth="1"/>
    <col min="3847" max="3847" width="11.44140625" style="2" customWidth="1"/>
    <col min="3848" max="4096" width="9.109375" style="2"/>
    <col min="4097" max="4097" width="16" style="2" customWidth="1"/>
    <col min="4098" max="4098" width="10.88671875" style="2" customWidth="1"/>
    <col min="4099" max="4099" width="9.109375" style="2"/>
    <col min="4100" max="4100" width="10.6640625" style="2" customWidth="1"/>
    <col min="4101" max="4101" width="10.33203125" style="2" customWidth="1"/>
    <col min="4102" max="4102" width="10.44140625" style="2" customWidth="1"/>
    <col min="4103" max="4103" width="11.44140625" style="2" customWidth="1"/>
    <col min="4104" max="4352" width="9.109375" style="2"/>
    <col min="4353" max="4353" width="16" style="2" customWidth="1"/>
    <col min="4354" max="4354" width="10.88671875" style="2" customWidth="1"/>
    <col min="4355" max="4355" width="9.109375" style="2"/>
    <col min="4356" max="4356" width="10.6640625" style="2" customWidth="1"/>
    <col min="4357" max="4357" width="10.33203125" style="2" customWidth="1"/>
    <col min="4358" max="4358" width="10.44140625" style="2" customWidth="1"/>
    <col min="4359" max="4359" width="11.44140625" style="2" customWidth="1"/>
    <col min="4360" max="4608" width="9.109375" style="2"/>
    <col min="4609" max="4609" width="16" style="2" customWidth="1"/>
    <col min="4610" max="4610" width="10.88671875" style="2" customWidth="1"/>
    <col min="4611" max="4611" width="9.109375" style="2"/>
    <col min="4612" max="4612" width="10.6640625" style="2" customWidth="1"/>
    <col min="4613" max="4613" width="10.33203125" style="2" customWidth="1"/>
    <col min="4614" max="4614" width="10.44140625" style="2" customWidth="1"/>
    <col min="4615" max="4615" width="11.44140625" style="2" customWidth="1"/>
    <col min="4616" max="4864" width="9.109375" style="2"/>
    <col min="4865" max="4865" width="16" style="2" customWidth="1"/>
    <col min="4866" max="4866" width="10.88671875" style="2" customWidth="1"/>
    <col min="4867" max="4867" width="9.109375" style="2"/>
    <col min="4868" max="4868" width="10.6640625" style="2" customWidth="1"/>
    <col min="4869" max="4869" width="10.33203125" style="2" customWidth="1"/>
    <col min="4870" max="4870" width="10.44140625" style="2" customWidth="1"/>
    <col min="4871" max="4871" width="11.44140625" style="2" customWidth="1"/>
    <col min="4872" max="5120" width="9.109375" style="2"/>
    <col min="5121" max="5121" width="16" style="2" customWidth="1"/>
    <col min="5122" max="5122" width="10.88671875" style="2" customWidth="1"/>
    <col min="5123" max="5123" width="9.109375" style="2"/>
    <col min="5124" max="5124" width="10.6640625" style="2" customWidth="1"/>
    <col min="5125" max="5125" width="10.33203125" style="2" customWidth="1"/>
    <col min="5126" max="5126" width="10.44140625" style="2" customWidth="1"/>
    <col min="5127" max="5127" width="11.44140625" style="2" customWidth="1"/>
    <col min="5128" max="5376" width="9.109375" style="2"/>
    <col min="5377" max="5377" width="16" style="2" customWidth="1"/>
    <col min="5378" max="5378" width="10.88671875" style="2" customWidth="1"/>
    <col min="5379" max="5379" width="9.109375" style="2"/>
    <col min="5380" max="5380" width="10.6640625" style="2" customWidth="1"/>
    <col min="5381" max="5381" width="10.33203125" style="2" customWidth="1"/>
    <col min="5382" max="5382" width="10.44140625" style="2" customWidth="1"/>
    <col min="5383" max="5383" width="11.44140625" style="2" customWidth="1"/>
    <col min="5384" max="5632" width="9.109375" style="2"/>
    <col min="5633" max="5633" width="16" style="2" customWidth="1"/>
    <col min="5634" max="5634" width="10.88671875" style="2" customWidth="1"/>
    <col min="5635" max="5635" width="9.109375" style="2"/>
    <col min="5636" max="5636" width="10.6640625" style="2" customWidth="1"/>
    <col min="5637" max="5637" width="10.33203125" style="2" customWidth="1"/>
    <col min="5638" max="5638" width="10.44140625" style="2" customWidth="1"/>
    <col min="5639" max="5639" width="11.44140625" style="2" customWidth="1"/>
    <col min="5640" max="5888" width="9.109375" style="2"/>
    <col min="5889" max="5889" width="16" style="2" customWidth="1"/>
    <col min="5890" max="5890" width="10.88671875" style="2" customWidth="1"/>
    <col min="5891" max="5891" width="9.109375" style="2"/>
    <col min="5892" max="5892" width="10.6640625" style="2" customWidth="1"/>
    <col min="5893" max="5893" width="10.33203125" style="2" customWidth="1"/>
    <col min="5894" max="5894" width="10.44140625" style="2" customWidth="1"/>
    <col min="5895" max="5895" width="11.44140625" style="2" customWidth="1"/>
    <col min="5896" max="6144" width="9.109375" style="2"/>
    <col min="6145" max="6145" width="16" style="2" customWidth="1"/>
    <col min="6146" max="6146" width="10.88671875" style="2" customWidth="1"/>
    <col min="6147" max="6147" width="9.109375" style="2"/>
    <col min="6148" max="6148" width="10.6640625" style="2" customWidth="1"/>
    <col min="6149" max="6149" width="10.33203125" style="2" customWidth="1"/>
    <col min="6150" max="6150" width="10.44140625" style="2" customWidth="1"/>
    <col min="6151" max="6151" width="11.44140625" style="2" customWidth="1"/>
    <col min="6152" max="6400" width="9.109375" style="2"/>
    <col min="6401" max="6401" width="16" style="2" customWidth="1"/>
    <col min="6402" max="6402" width="10.88671875" style="2" customWidth="1"/>
    <col min="6403" max="6403" width="9.109375" style="2"/>
    <col min="6404" max="6404" width="10.6640625" style="2" customWidth="1"/>
    <col min="6405" max="6405" width="10.33203125" style="2" customWidth="1"/>
    <col min="6406" max="6406" width="10.44140625" style="2" customWidth="1"/>
    <col min="6407" max="6407" width="11.44140625" style="2" customWidth="1"/>
    <col min="6408" max="6656" width="9.109375" style="2"/>
    <col min="6657" max="6657" width="16" style="2" customWidth="1"/>
    <col min="6658" max="6658" width="10.88671875" style="2" customWidth="1"/>
    <col min="6659" max="6659" width="9.109375" style="2"/>
    <col min="6660" max="6660" width="10.6640625" style="2" customWidth="1"/>
    <col min="6661" max="6661" width="10.33203125" style="2" customWidth="1"/>
    <col min="6662" max="6662" width="10.44140625" style="2" customWidth="1"/>
    <col min="6663" max="6663" width="11.44140625" style="2" customWidth="1"/>
    <col min="6664" max="6912" width="9.109375" style="2"/>
    <col min="6913" max="6913" width="16" style="2" customWidth="1"/>
    <col min="6914" max="6914" width="10.88671875" style="2" customWidth="1"/>
    <col min="6915" max="6915" width="9.109375" style="2"/>
    <col min="6916" max="6916" width="10.6640625" style="2" customWidth="1"/>
    <col min="6917" max="6917" width="10.33203125" style="2" customWidth="1"/>
    <col min="6918" max="6918" width="10.44140625" style="2" customWidth="1"/>
    <col min="6919" max="6919" width="11.44140625" style="2" customWidth="1"/>
    <col min="6920" max="7168" width="9.109375" style="2"/>
    <col min="7169" max="7169" width="16" style="2" customWidth="1"/>
    <col min="7170" max="7170" width="10.88671875" style="2" customWidth="1"/>
    <col min="7171" max="7171" width="9.109375" style="2"/>
    <col min="7172" max="7172" width="10.6640625" style="2" customWidth="1"/>
    <col min="7173" max="7173" width="10.33203125" style="2" customWidth="1"/>
    <col min="7174" max="7174" width="10.44140625" style="2" customWidth="1"/>
    <col min="7175" max="7175" width="11.44140625" style="2" customWidth="1"/>
    <col min="7176" max="7424" width="9.109375" style="2"/>
    <col min="7425" max="7425" width="16" style="2" customWidth="1"/>
    <col min="7426" max="7426" width="10.88671875" style="2" customWidth="1"/>
    <col min="7427" max="7427" width="9.109375" style="2"/>
    <col min="7428" max="7428" width="10.6640625" style="2" customWidth="1"/>
    <col min="7429" max="7429" width="10.33203125" style="2" customWidth="1"/>
    <col min="7430" max="7430" width="10.44140625" style="2" customWidth="1"/>
    <col min="7431" max="7431" width="11.44140625" style="2" customWidth="1"/>
    <col min="7432" max="7680" width="9.109375" style="2"/>
    <col min="7681" max="7681" width="16" style="2" customWidth="1"/>
    <col min="7682" max="7682" width="10.88671875" style="2" customWidth="1"/>
    <col min="7683" max="7683" width="9.109375" style="2"/>
    <col min="7684" max="7684" width="10.6640625" style="2" customWidth="1"/>
    <col min="7685" max="7685" width="10.33203125" style="2" customWidth="1"/>
    <col min="7686" max="7686" width="10.44140625" style="2" customWidth="1"/>
    <col min="7687" max="7687" width="11.44140625" style="2" customWidth="1"/>
    <col min="7688" max="7936" width="9.109375" style="2"/>
    <col min="7937" max="7937" width="16" style="2" customWidth="1"/>
    <col min="7938" max="7938" width="10.88671875" style="2" customWidth="1"/>
    <col min="7939" max="7939" width="9.109375" style="2"/>
    <col min="7940" max="7940" width="10.6640625" style="2" customWidth="1"/>
    <col min="7941" max="7941" width="10.33203125" style="2" customWidth="1"/>
    <col min="7942" max="7942" width="10.44140625" style="2" customWidth="1"/>
    <col min="7943" max="7943" width="11.44140625" style="2" customWidth="1"/>
    <col min="7944" max="8192" width="9.109375" style="2"/>
    <col min="8193" max="8193" width="16" style="2" customWidth="1"/>
    <col min="8194" max="8194" width="10.88671875" style="2" customWidth="1"/>
    <col min="8195" max="8195" width="9.109375" style="2"/>
    <col min="8196" max="8196" width="10.6640625" style="2" customWidth="1"/>
    <col min="8197" max="8197" width="10.33203125" style="2" customWidth="1"/>
    <col min="8198" max="8198" width="10.44140625" style="2" customWidth="1"/>
    <col min="8199" max="8199" width="11.44140625" style="2" customWidth="1"/>
    <col min="8200" max="8448" width="9.109375" style="2"/>
    <col min="8449" max="8449" width="16" style="2" customWidth="1"/>
    <col min="8450" max="8450" width="10.88671875" style="2" customWidth="1"/>
    <col min="8451" max="8451" width="9.109375" style="2"/>
    <col min="8452" max="8452" width="10.6640625" style="2" customWidth="1"/>
    <col min="8453" max="8453" width="10.33203125" style="2" customWidth="1"/>
    <col min="8454" max="8454" width="10.44140625" style="2" customWidth="1"/>
    <col min="8455" max="8455" width="11.44140625" style="2" customWidth="1"/>
    <col min="8456" max="8704" width="9.109375" style="2"/>
    <col min="8705" max="8705" width="16" style="2" customWidth="1"/>
    <col min="8706" max="8706" width="10.88671875" style="2" customWidth="1"/>
    <col min="8707" max="8707" width="9.109375" style="2"/>
    <col min="8708" max="8708" width="10.6640625" style="2" customWidth="1"/>
    <col min="8709" max="8709" width="10.33203125" style="2" customWidth="1"/>
    <col min="8710" max="8710" width="10.44140625" style="2" customWidth="1"/>
    <col min="8711" max="8711" width="11.44140625" style="2" customWidth="1"/>
    <col min="8712" max="8960" width="9.109375" style="2"/>
    <col min="8961" max="8961" width="16" style="2" customWidth="1"/>
    <col min="8962" max="8962" width="10.88671875" style="2" customWidth="1"/>
    <col min="8963" max="8963" width="9.109375" style="2"/>
    <col min="8964" max="8964" width="10.6640625" style="2" customWidth="1"/>
    <col min="8965" max="8965" width="10.33203125" style="2" customWidth="1"/>
    <col min="8966" max="8966" width="10.44140625" style="2" customWidth="1"/>
    <col min="8967" max="8967" width="11.44140625" style="2" customWidth="1"/>
    <col min="8968" max="9216" width="9.109375" style="2"/>
    <col min="9217" max="9217" width="16" style="2" customWidth="1"/>
    <col min="9218" max="9218" width="10.88671875" style="2" customWidth="1"/>
    <col min="9219" max="9219" width="9.109375" style="2"/>
    <col min="9220" max="9220" width="10.6640625" style="2" customWidth="1"/>
    <col min="9221" max="9221" width="10.33203125" style="2" customWidth="1"/>
    <col min="9222" max="9222" width="10.44140625" style="2" customWidth="1"/>
    <col min="9223" max="9223" width="11.44140625" style="2" customWidth="1"/>
    <col min="9224" max="9472" width="9.109375" style="2"/>
    <col min="9473" max="9473" width="16" style="2" customWidth="1"/>
    <col min="9474" max="9474" width="10.88671875" style="2" customWidth="1"/>
    <col min="9475" max="9475" width="9.109375" style="2"/>
    <col min="9476" max="9476" width="10.6640625" style="2" customWidth="1"/>
    <col min="9477" max="9477" width="10.33203125" style="2" customWidth="1"/>
    <col min="9478" max="9478" width="10.44140625" style="2" customWidth="1"/>
    <col min="9479" max="9479" width="11.44140625" style="2" customWidth="1"/>
    <col min="9480" max="9728" width="9.109375" style="2"/>
    <col min="9729" max="9729" width="16" style="2" customWidth="1"/>
    <col min="9730" max="9730" width="10.88671875" style="2" customWidth="1"/>
    <col min="9731" max="9731" width="9.109375" style="2"/>
    <col min="9732" max="9732" width="10.6640625" style="2" customWidth="1"/>
    <col min="9733" max="9733" width="10.33203125" style="2" customWidth="1"/>
    <col min="9734" max="9734" width="10.44140625" style="2" customWidth="1"/>
    <col min="9735" max="9735" width="11.44140625" style="2" customWidth="1"/>
    <col min="9736" max="9984" width="9.109375" style="2"/>
    <col min="9985" max="9985" width="16" style="2" customWidth="1"/>
    <col min="9986" max="9986" width="10.88671875" style="2" customWidth="1"/>
    <col min="9987" max="9987" width="9.109375" style="2"/>
    <col min="9988" max="9988" width="10.6640625" style="2" customWidth="1"/>
    <col min="9989" max="9989" width="10.33203125" style="2" customWidth="1"/>
    <col min="9990" max="9990" width="10.44140625" style="2" customWidth="1"/>
    <col min="9991" max="9991" width="11.44140625" style="2" customWidth="1"/>
    <col min="9992" max="10240" width="9.109375" style="2"/>
    <col min="10241" max="10241" width="16" style="2" customWidth="1"/>
    <col min="10242" max="10242" width="10.88671875" style="2" customWidth="1"/>
    <col min="10243" max="10243" width="9.109375" style="2"/>
    <col min="10244" max="10244" width="10.6640625" style="2" customWidth="1"/>
    <col min="10245" max="10245" width="10.33203125" style="2" customWidth="1"/>
    <col min="10246" max="10246" width="10.44140625" style="2" customWidth="1"/>
    <col min="10247" max="10247" width="11.44140625" style="2" customWidth="1"/>
    <col min="10248" max="10496" width="9.109375" style="2"/>
    <col min="10497" max="10497" width="16" style="2" customWidth="1"/>
    <col min="10498" max="10498" width="10.88671875" style="2" customWidth="1"/>
    <col min="10499" max="10499" width="9.109375" style="2"/>
    <col min="10500" max="10500" width="10.6640625" style="2" customWidth="1"/>
    <col min="10501" max="10501" width="10.33203125" style="2" customWidth="1"/>
    <col min="10502" max="10502" width="10.44140625" style="2" customWidth="1"/>
    <col min="10503" max="10503" width="11.44140625" style="2" customWidth="1"/>
    <col min="10504" max="10752" width="9.109375" style="2"/>
    <col min="10753" max="10753" width="16" style="2" customWidth="1"/>
    <col min="10754" max="10754" width="10.88671875" style="2" customWidth="1"/>
    <col min="10755" max="10755" width="9.109375" style="2"/>
    <col min="10756" max="10756" width="10.6640625" style="2" customWidth="1"/>
    <col min="10757" max="10757" width="10.33203125" style="2" customWidth="1"/>
    <col min="10758" max="10758" width="10.44140625" style="2" customWidth="1"/>
    <col min="10759" max="10759" width="11.44140625" style="2" customWidth="1"/>
    <col min="10760" max="11008" width="9.109375" style="2"/>
    <col min="11009" max="11009" width="16" style="2" customWidth="1"/>
    <col min="11010" max="11010" width="10.88671875" style="2" customWidth="1"/>
    <col min="11011" max="11011" width="9.109375" style="2"/>
    <col min="11012" max="11012" width="10.6640625" style="2" customWidth="1"/>
    <col min="11013" max="11013" width="10.33203125" style="2" customWidth="1"/>
    <col min="11014" max="11014" width="10.44140625" style="2" customWidth="1"/>
    <col min="11015" max="11015" width="11.44140625" style="2" customWidth="1"/>
    <col min="11016" max="11264" width="9.109375" style="2"/>
    <col min="11265" max="11265" width="16" style="2" customWidth="1"/>
    <col min="11266" max="11266" width="10.88671875" style="2" customWidth="1"/>
    <col min="11267" max="11267" width="9.109375" style="2"/>
    <col min="11268" max="11268" width="10.6640625" style="2" customWidth="1"/>
    <col min="11269" max="11269" width="10.33203125" style="2" customWidth="1"/>
    <col min="11270" max="11270" width="10.44140625" style="2" customWidth="1"/>
    <col min="11271" max="11271" width="11.44140625" style="2" customWidth="1"/>
    <col min="11272" max="11520" width="9.109375" style="2"/>
    <col min="11521" max="11521" width="16" style="2" customWidth="1"/>
    <col min="11522" max="11522" width="10.88671875" style="2" customWidth="1"/>
    <col min="11523" max="11523" width="9.109375" style="2"/>
    <col min="11524" max="11524" width="10.6640625" style="2" customWidth="1"/>
    <col min="11525" max="11525" width="10.33203125" style="2" customWidth="1"/>
    <col min="11526" max="11526" width="10.44140625" style="2" customWidth="1"/>
    <col min="11527" max="11527" width="11.44140625" style="2" customWidth="1"/>
    <col min="11528" max="11776" width="9.109375" style="2"/>
    <col min="11777" max="11777" width="16" style="2" customWidth="1"/>
    <col min="11778" max="11778" width="10.88671875" style="2" customWidth="1"/>
    <col min="11779" max="11779" width="9.109375" style="2"/>
    <col min="11780" max="11780" width="10.6640625" style="2" customWidth="1"/>
    <col min="11781" max="11781" width="10.33203125" style="2" customWidth="1"/>
    <col min="11782" max="11782" width="10.44140625" style="2" customWidth="1"/>
    <col min="11783" max="11783" width="11.44140625" style="2" customWidth="1"/>
    <col min="11784" max="12032" width="9.109375" style="2"/>
    <col min="12033" max="12033" width="16" style="2" customWidth="1"/>
    <col min="12034" max="12034" width="10.88671875" style="2" customWidth="1"/>
    <col min="12035" max="12035" width="9.109375" style="2"/>
    <col min="12036" max="12036" width="10.6640625" style="2" customWidth="1"/>
    <col min="12037" max="12037" width="10.33203125" style="2" customWidth="1"/>
    <col min="12038" max="12038" width="10.44140625" style="2" customWidth="1"/>
    <col min="12039" max="12039" width="11.44140625" style="2" customWidth="1"/>
    <col min="12040" max="12288" width="9.109375" style="2"/>
    <col min="12289" max="12289" width="16" style="2" customWidth="1"/>
    <col min="12290" max="12290" width="10.88671875" style="2" customWidth="1"/>
    <col min="12291" max="12291" width="9.109375" style="2"/>
    <col min="12292" max="12292" width="10.6640625" style="2" customWidth="1"/>
    <col min="12293" max="12293" width="10.33203125" style="2" customWidth="1"/>
    <col min="12294" max="12294" width="10.44140625" style="2" customWidth="1"/>
    <col min="12295" max="12295" width="11.44140625" style="2" customWidth="1"/>
    <col min="12296" max="12544" width="9.109375" style="2"/>
    <col min="12545" max="12545" width="16" style="2" customWidth="1"/>
    <col min="12546" max="12546" width="10.88671875" style="2" customWidth="1"/>
    <col min="12547" max="12547" width="9.109375" style="2"/>
    <col min="12548" max="12548" width="10.6640625" style="2" customWidth="1"/>
    <col min="12549" max="12549" width="10.33203125" style="2" customWidth="1"/>
    <col min="12550" max="12550" width="10.44140625" style="2" customWidth="1"/>
    <col min="12551" max="12551" width="11.44140625" style="2" customWidth="1"/>
    <col min="12552" max="12800" width="9.109375" style="2"/>
    <col min="12801" max="12801" width="16" style="2" customWidth="1"/>
    <col min="12802" max="12802" width="10.88671875" style="2" customWidth="1"/>
    <col min="12803" max="12803" width="9.109375" style="2"/>
    <col min="12804" max="12804" width="10.6640625" style="2" customWidth="1"/>
    <col min="12805" max="12805" width="10.33203125" style="2" customWidth="1"/>
    <col min="12806" max="12806" width="10.44140625" style="2" customWidth="1"/>
    <col min="12807" max="12807" width="11.44140625" style="2" customWidth="1"/>
    <col min="12808" max="13056" width="9.109375" style="2"/>
    <col min="13057" max="13057" width="16" style="2" customWidth="1"/>
    <col min="13058" max="13058" width="10.88671875" style="2" customWidth="1"/>
    <col min="13059" max="13059" width="9.109375" style="2"/>
    <col min="13060" max="13060" width="10.6640625" style="2" customWidth="1"/>
    <col min="13061" max="13061" width="10.33203125" style="2" customWidth="1"/>
    <col min="13062" max="13062" width="10.44140625" style="2" customWidth="1"/>
    <col min="13063" max="13063" width="11.44140625" style="2" customWidth="1"/>
    <col min="13064" max="13312" width="9.109375" style="2"/>
    <col min="13313" max="13313" width="16" style="2" customWidth="1"/>
    <col min="13314" max="13314" width="10.88671875" style="2" customWidth="1"/>
    <col min="13315" max="13315" width="9.109375" style="2"/>
    <col min="13316" max="13316" width="10.6640625" style="2" customWidth="1"/>
    <col min="13317" max="13317" width="10.33203125" style="2" customWidth="1"/>
    <col min="13318" max="13318" width="10.44140625" style="2" customWidth="1"/>
    <col min="13319" max="13319" width="11.44140625" style="2" customWidth="1"/>
    <col min="13320" max="13568" width="9.109375" style="2"/>
    <col min="13569" max="13569" width="16" style="2" customWidth="1"/>
    <col min="13570" max="13570" width="10.88671875" style="2" customWidth="1"/>
    <col min="13571" max="13571" width="9.109375" style="2"/>
    <col min="13572" max="13572" width="10.6640625" style="2" customWidth="1"/>
    <col min="13573" max="13573" width="10.33203125" style="2" customWidth="1"/>
    <col min="13574" max="13574" width="10.44140625" style="2" customWidth="1"/>
    <col min="13575" max="13575" width="11.44140625" style="2" customWidth="1"/>
    <col min="13576" max="13824" width="9.109375" style="2"/>
    <col min="13825" max="13825" width="16" style="2" customWidth="1"/>
    <col min="13826" max="13826" width="10.88671875" style="2" customWidth="1"/>
    <col min="13827" max="13827" width="9.109375" style="2"/>
    <col min="13828" max="13828" width="10.6640625" style="2" customWidth="1"/>
    <col min="13829" max="13829" width="10.33203125" style="2" customWidth="1"/>
    <col min="13830" max="13830" width="10.44140625" style="2" customWidth="1"/>
    <col min="13831" max="13831" width="11.44140625" style="2" customWidth="1"/>
    <col min="13832" max="14080" width="9.109375" style="2"/>
    <col min="14081" max="14081" width="16" style="2" customWidth="1"/>
    <col min="14082" max="14082" width="10.88671875" style="2" customWidth="1"/>
    <col min="14083" max="14083" width="9.109375" style="2"/>
    <col min="14084" max="14084" width="10.6640625" style="2" customWidth="1"/>
    <col min="14085" max="14085" width="10.33203125" style="2" customWidth="1"/>
    <col min="14086" max="14086" width="10.44140625" style="2" customWidth="1"/>
    <col min="14087" max="14087" width="11.44140625" style="2" customWidth="1"/>
    <col min="14088" max="14336" width="9.109375" style="2"/>
    <col min="14337" max="14337" width="16" style="2" customWidth="1"/>
    <col min="14338" max="14338" width="10.88671875" style="2" customWidth="1"/>
    <col min="14339" max="14339" width="9.109375" style="2"/>
    <col min="14340" max="14340" width="10.6640625" style="2" customWidth="1"/>
    <col min="14341" max="14341" width="10.33203125" style="2" customWidth="1"/>
    <col min="14342" max="14342" width="10.44140625" style="2" customWidth="1"/>
    <col min="14343" max="14343" width="11.44140625" style="2" customWidth="1"/>
    <col min="14344" max="14592" width="9.109375" style="2"/>
    <col min="14593" max="14593" width="16" style="2" customWidth="1"/>
    <col min="14594" max="14594" width="10.88671875" style="2" customWidth="1"/>
    <col min="14595" max="14595" width="9.109375" style="2"/>
    <col min="14596" max="14596" width="10.6640625" style="2" customWidth="1"/>
    <col min="14597" max="14597" width="10.33203125" style="2" customWidth="1"/>
    <col min="14598" max="14598" width="10.44140625" style="2" customWidth="1"/>
    <col min="14599" max="14599" width="11.44140625" style="2" customWidth="1"/>
    <col min="14600" max="14848" width="9.109375" style="2"/>
    <col min="14849" max="14849" width="16" style="2" customWidth="1"/>
    <col min="14850" max="14850" width="10.88671875" style="2" customWidth="1"/>
    <col min="14851" max="14851" width="9.109375" style="2"/>
    <col min="14852" max="14852" width="10.6640625" style="2" customWidth="1"/>
    <col min="14853" max="14853" width="10.33203125" style="2" customWidth="1"/>
    <col min="14854" max="14854" width="10.44140625" style="2" customWidth="1"/>
    <col min="14855" max="14855" width="11.44140625" style="2" customWidth="1"/>
    <col min="14856" max="15104" width="9.109375" style="2"/>
    <col min="15105" max="15105" width="16" style="2" customWidth="1"/>
    <col min="15106" max="15106" width="10.88671875" style="2" customWidth="1"/>
    <col min="15107" max="15107" width="9.109375" style="2"/>
    <col min="15108" max="15108" width="10.6640625" style="2" customWidth="1"/>
    <col min="15109" max="15109" width="10.33203125" style="2" customWidth="1"/>
    <col min="15110" max="15110" width="10.44140625" style="2" customWidth="1"/>
    <col min="15111" max="15111" width="11.44140625" style="2" customWidth="1"/>
    <col min="15112" max="15360" width="9.109375" style="2"/>
    <col min="15361" max="15361" width="16" style="2" customWidth="1"/>
    <col min="15362" max="15362" width="10.88671875" style="2" customWidth="1"/>
    <col min="15363" max="15363" width="9.109375" style="2"/>
    <col min="15364" max="15364" width="10.6640625" style="2" customWidth="1"/>
    <col min="15365" max="15365" width="10.33203125" style="2" customWidth="1"/>
    <col min="15366" max="15366" width="10.44140625" style="2" customWidth="1"/>
    <col min="15367" max="15367" width="11.44140625" style="2" customWidth="1"/>
    <col min="15368" max="15616" width="9.109375" style="2"/>
    <col min="15617" max="15617" width="16" style="2" customWidth="1"/>
    <col min="15618" max="15618" width="10.88671875" style="2" customWidth="1"/>
    <col min="15619" max="15619" width="9.109375" style="2"/>
    <col min="15620" max="15620" width="10.6640625" style="2" customWidth="1"/>
    <col min="15621" max="15621" width="10.33203125" style="2" customWidth="1"/>
    <col min="15622" max="15622" width="10.44140625" style="2" customWidth="1"/>
    <col min="15623" max="15623" width="11.44140625" style="2" customWidth="1"/>
    <col min="15624" max="15872" width="9.109375" style="2"/>
    <col min="15873" max="15873" width="16" style="2" customWidth="1"/>
    <col min="15874" max="15874" width="10.88671875" style="2" customWidth="1"/>
    <col min="15875" max="15875" width="9.109375" style="2"/>
    <col min="15876" max="15876" width="10.6640625" style="2" customWidth="1"/>
    <col min="15877" max="15877" width="10.33203125" style="2" customWidth="1"/>
    <col min="15878" max="15878" width="10.44140625" style="2" customWidth="1"/>
    <col min="15879" max="15879" width="11.44140625" style="2" customWidth="1"/>
    <col min="15880" max="16128" width="9.109375" style="2"/>
    <col min="16129" max="16129" width="16" style="2" customWidth="1"/>
    <col min="16130" max="16130" width="10.88671875" style="2" customWidth="1"/>
    <col min="16131" max="16131" width="9.109375" style="2"/>
    <col min="16132" max="16132" width="10.6640625" style="2" customWidth="1"/>
    <col min="16133" max="16133" width="10.33203125" style="2" customWidth="1"/>
    <col min="16134" max="16134" width="10.44140625" style="2" customWidth="1"/>
    <col min="16135" max="16135" width="11.44140625" style="2" customWidth="1"/>
    <col min="16136" max="16384" width="9.109375" style="2"/>
  </cols>
  <sheetData>
    <row r="1" spans="1:11" x14ac:dyDescent="0.3">
      <c r="A1" s="1" t="s">
        <v>0</v>
      </c>
      <c r="B1" s="1"/>
      <c r="C1" s="1"/>
      <c r="D1" s="1"/>
    </row>
    <row r="2" spans="1:11" x14ac:dyDescent="0.3">
      <c r="A2" s="1" t="s">
        <v>1</v>
      </c>
      <c r="B2" s="1"/>
      <c r="C2" s="1"/>
      <c r="D2" s="1"/>
    </row>
    <row r="3" spans="1:11" x14ac:dyDescent="0.3">
      <c r="A3" s="1" t="s">
        <v>2</v>
      </c>
      <c r="B3" s="1"/>
      <c r="C3" s="1"/>
      <c r="D3" s="1"/>
    </row>
    <row r="4" spans="1:11" x14ac:dyDescent="0.3">
      <c r="A4" s="1" t="s">
        <v>3</v>
      </c>
      <c r="B4" s="1"/>
      <c r="C4" s="1"/>
      <c r="D4" s="1"/>
    </row>
    <row r="5" spans="1:11" x14ac:dyDescent="0.3">
      <c r="A5" s="1" t="s">
        <v>4</v>
      </c>
      <c r="B5" s="1"/>
      <c r="C5" s="1"/>
      <c r="D5" s="1"/>
    </row>
    <row r="6" spans="1:11" x14ac:dyDescent="0.3">
      <c r="A6" s="1" t="s">
        <v>5</v>
      </c>
      <c r="B6" s="1"/>
      <c r="C6" s="1"/>
      <c r="D6" s="1"/>
    </row>
    <row r="7" spans="1:11" x14ac:dyDescent="0.3">
      <c r="A7" s="1" t="s">
        <v>6</v>
      </c>
      <c r="B7" s="1"/>
      <c r="C7" s="1"/>
      <c r="D7" s="1"/>
    </row>
    <row r="8" spans="1:11" x14ac:dyDescent="0.3">
      <c r="A8" s="1" t="s">
        <v>7</v>
      </c>
      <c r="B8" s="3"/>
      <c r="C8" s="3"/>
      <c r="D8" s="3"/>
      <c r="E8" s="3"/>
      <c r="F8" s="4"/>
      <c r="G8" s="4"/>
      <c r="H8" s="4"/>
      <c r="I8" s="4"/>
      <c r="J8" s="4"/>
      <c r="K8" s="5"/>
    </row>
    <row r="9" spans="1:11" x14ac:dyDescent="0.3">
      <c r="A9" s="6" t="s">
        <v>8</v>
      </c>
      <c r="E9" s="7"/>
    </row>
    <row r="10" spans="1:11" s="9" customFormat="1" ht="13.2" x14ac:dyDescent="0.25">
      <c r="A10" s="8" t="s">
        <v>9</v>
      </c>
    </row>
    <row r="11" spans="1:11" s="6" customFormat="1" ht="13.2" x14ac:dyDescent="0.25">
      <c r="A11" s="6" t="s">
        <v>10</v>
      </c>
    </row>
    <row r="12" spans="1:11" s="6" customFormat="1" ht="13.2" x14ac:dyDescent="0.25"/>
    <row r="13" spans="1:11" x14ac:dyDescent="0.3">
      <c r="A13" s="10" t="s">
        <v>11</v>
      </c>
      <c r="B13" s="2">
        <v>700</v>
      </c>
    </row>
    <row r="14" spans="1:11" x14ac:dyDescent="0.3">
      <c r="A14" s="10" t="s">
        <v>12</v>
      </c>
      <c r="B14" s="2">
        <v>200</v>
      </c>
    </row>
    <row r="15" spans="1:11" x14ac:dyDescent="0.3">
      <c r="A15" s="10" t="s">
        <v>13</v>
      </c>
      <c r="B15" s="2">
        <f>B14/B13</f>
        <v>0.2857142857142857</v>
      </c>
    </row>
    <row r="16" spans="1:11" x14ac:dyDescent="0.3">
      <c r="A16" s="10"/>
    </row>
    <row r="17" spans="1:7" x14ac:dyDescent="0.3">
      <c r="A17" t="s">
        <v>14</v>
      </c>
      <c r="B17"/>
      <c r="C17"/>
      <c r="E17" s="11">
        <f>(0.29*0.71)^2</f>
        <v>4.2394809999999991E-2</v>
      </c>
      <c r="F17" s="12"/>
      <c r="G17" s="13"/>
    </row>
    <row r="18" spans="1:7" x14ac:dyDescent="0.3">
      <c r="A18" s="14" t="s">
        <v>15</v>
      </c>
      <c r="B18">
        <v>0.9</v>
      </c>
      <c r="C18"/>
    </row>
    <row r="19" spans="1:7" x14ac:dyDescent="0.3">
      <c r="A19" s="15" t="s">
        <v>16</v>
      </c>
      <c r="B19">
        <f>-NORMSINV((1-B18)/2)</f>
        <v>1.6448536269514726</v>
      </c>
      <c r="C19"/>
      <c r="E19" s="7"/>
    </row>
    <row r="20" spans="1:7" x14ac:dyDescent="0.3">
      <c r="A20"/>
      <c r="B20"/>
      <c r="C20"/>
    </row>
    <row r="21" spans="1:7" x14ac:dyDescent="0.3">
      <c r="A21" t="s">
        <v>17</v>
      </c>
      <c r="B21"/>
      <c r="C21">
        <f>B15-B19*SQRT(B15*(1-B15)/B13)</f>
        <v>0.25762891267000226</v>
      </c>
      <c r="E21" s="11"/>
      <c r="F21" s="12"/>
      <c r="G21" s="13"/>
    </row>
    <row r="22" spans="1:7" x14ac:dyDescent="0.3">
      <c r="A22" t="s">
        <v>18</v>
      </c>
      <c r="B22"/>
      <c r="C22">
        <f>B15+B19*SQRT(B15*(1-B15)/B13)</f>
        <v>0.31379965875856913</v>
      </c>
    </row>
    <row r="23" spans="1:7" x14ac:dyDescent="0.3">
      <c r="A23"/>
      <c r="B23"/>
      <c r="C23"/>
    </row>
    <row r="24" spans="1:7" x14ac:dyDescent="0.3">
      <c r="A24" t="s">
        <v>19</v>
      </c>
      <c r="B24"/>
      <c r="C24"/>
    </row>
    <row r="25" spans="1:7" x14ac:dyDescent="0.3">
      <c r="A25" s="2" t="s">
        <v>20</v>
      </c>
      <c r="B25" s="2">
        <f>2^2*B19^2*B15*(1-B15)/0.04^2</f>
        <v>1380.3793133139866</v>
      </c>
      <c r="D25" s="2" t="s">
        <v>21</v>
      </c>
      <c r="E25" s="7">
        <f>2^2*B19^2*0.5*(1-0.5)/0.04^2</f>
        <v>1690.9646588096339</v>
      </c>
    </row>
    <row r="26" spans="1:7" x14ac:dyDescent="0.3">
      <c r="E26" s="7"/>
    </row>
    <row r="27" spans="1:7" x14ac:dyDescent="0.3">
      <c r="A27" s="11" t="s">
        <v>22</v>
      </c>
      <c r="B27"/>
      <c r="C27"/>
    </row>
    <row r="28" spans="1:7" x14ac:dyDescent="0.3">
      <c r="A28" t="s">
        <v>23</v>
      </c>
      <c r="B28"/>
      <c r="C28"/>
    </row>
    <row r="29" spans="1:7" x14ac:dyDescent="0.3">
      <c r="A29"/>
      <c r="B29"/>
      <c r="C29"/>
      <c r="E29" s="7"/>
    </row>
    <row r="30" spans="1:7" x14ac:dyDescent="0.3">
      <c r="A30"/>
      <c r="B30"/>
      <c r="C30"/>
      <c r="E30" s="7"/>
    </row>
    <row r="31" spans="1:7" x14ac:dyDescent="0.3">
      <c r="A31"/>
      <c r="B31"/>
      <c r="C31"/>
    </row>
    <row r="32" spans="1:7" x14ac:dyDescent="0.3">
      <c r="A32"/>
      <c r="B32" s="16"/>
      <c r="C32"/>
    </row>
    <row r="33" spans="1:3" x14ac:dyDescent="0.3">
      <c r="A33" s="11"/>
      <c r="B33"/>
      <c r="C33"/>
    </row>
    <row r="34" spans="1:3" x14ac:dyDescent="0.3">
      <c r="A34" s="11"/>
      <c r="B34"/>
    </row>
    <row r="35" spans="1:3" x14ac:dyDescent="0.3">
      <c r="A35"/>
      <c r="B35"/>
    </row>
    <row r="36" spans="1:3" x14ac:dyDescent="0.3">
      <c r="A36" s="14"/>
      <c r="B36"/>
    </row>
    <row r="37" spans="1:3" x14ac:dyDescent="0.3">
      <c r="A37" s="15"/>
      <c r="B37"/>
    </row>
    <row r="38" spans="1:3" x14ac:dyDescent="0.3">
      <c r="A38"/>
      <c r="B38"/>
    </row>
    <row r="39" spans="1:3" x14ac:dyDescent="0.3">
      <c r="A39"/>
      <c r="B39"/>
    </row>
    <row r="40" spans="1:3" x14ac:dyDescent="0.3">
      <c r="A40"/>
      <c r="B40" s="16"/>
    </row>
    <row r="42" spans="1:3" x14ac:dyDescent="0.3">
      <c r="A42"/>
    </row>
    <row r="44" spans="1:3" x14ac:dyDescent="0.3">
      <c r="A44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30" sqref="J30"/>
    </sheetView>
  </sheetViews>
  <sheetFormatPr defaultRowHeight="14.4" x14ac:dyDescent="0.3"/>
  <cols>
    <col min="1" max="1" width="16" style="2" customWidth="1"/>
    <col min="2" max="2" width="10.88671875" style="2" customWidth="1"/>
    <col min="3" max="3" width="9.109375" style="2"/>
    <col min="4" max="4" width="10.6640625" style="2" customWidth="1"/>
    <col min="5" max="5" width="10.33203125" style="2" customWidth="1"/>
    <col min="6" max="6" width="10.44140625" style="2" customWidth="1"/>
    <col min="7" max="7" width="11.44140625" style="2" customWidth="1"/>
    <col min="8" max="256" width="9.109375" style="2"/>
    <col min="257" max="257" width="16" style="2" customWidth="1"/>
    <col min="258" max="258" width="10.88671875" style="2" customWidth="1"/>
    <col min="259" max="259" width="9.109375" style="2"/>
    <col min="260" max="260" width="10.6640625" style="2" customWidth="1"/>
    <col min="261" max="261" width="10.33203125" style="2" customWidth="1"/>
    <col min="262" max="262" width="10.44140625" style="2" customWidth="1"/>
    <col min="263" max="263" width="11.44140625" style="2" customWidth="1"/>
    <col min="264" max="512" width="9.109375" style="2"/>
    <col min="513" max="513" width="16" style="2" customWidth="1"/>
    <col min="514" max="514" width="10.88671875" style="2" customWidth="1"/>
    <col min="515" max="515" width="9.109375" style="2"/>
    <col min="516" max="516" width="10.6640625" style="2" customWidth="1"/>
    <col min="517" max="517" width="10.33203125" style="2" customWidth="1"/>
    <col min="518" max="518" width="10.44140625" style="2" customWidth="1"/>
    <col min="519" max="519" width="11.44140625" style="2" customWidth="1"/>
    <col min="520" max="768" width="9.109375" style="2"/>
    <col min="769" max="769" width="16" style="2" customWidth="1"/>
    <col min="770" max="770" width="10.88671875" style="2" customWidth="1"/>
    <col min="771" max="771" width="9.109375" style="2"/>
    <col min="772" max="772" width="10.6640625" style="2" customWidth="1"/>
    <col min="773" max="773" width="10.33203125" style="2" customWidth="1"/>
    <col min="774" max="774" width="10.44140625" style="2" customWidth="1"/>
    <col min="775" max="775" width="11.44140625" style="2" customWidth="1"/>
    <col min="776" max="1024" width="9.109375" style="2"/>
    <col min="1025" max="1025" width="16" style="2" customWidth="1"/>
    <col min="1026" max="1026" width="10.88671875" style="2" customWidth="1"/>
    <col min="1027" max="1027" width="9.109375" style="2"/>
    <col min="1028" max="1028" width="10.6640625" style="2" customWidth="1"/>
    <col min="1029" max="1029" width="10.33203125" style="2" customWidth="1"/>
    <col min="1030" max="1030" width="10.44140625" style="2" customWidth="1"/>
    <col min="1031" max="1031" width="11.44140625" style="2" customWidth="1"/>
    <col min="1032" max="1280" width="9.109375" style="2"/>
    <col min="1281" max="1281" width="16" style="2" customWidth="1"/>
    <col min="1282" max="1282" width="10.88671875" style="2" customWidth="1"/>
    <col min="1283" max="1283" width="9.109375" style="2"/>
    <col min="1284" max="1284" width="10.6640625" style="2" customWidth="1"/>
    <col min="1285" max="1285" width="10.33203125" style="2" customWidth="1"/>
    <col min="1286" max="1286" width="10.44140625" style="2" customWidth="1"/>
    <col min="1287" max="1287" width="11.44140625" style="2" customWidth="1"/>
    <col min="1288" max="1536" width="9.109375" style="2"/>
    <col min="1537" max="1537" width="16" style="2" customWidth="1"/>
    <col min="1538" max="1538" width="10.88671875" style="2" customWidth="1"/>
    <col min="1539" max="1539" width="9.109375" style="2"/>
    <col min="1540" max="1540" width="10.6640625" style="2" customWidth="1"/>
    <col min="1541" max="1541" width="10.33203125" style="2" customWidth="1"/>
    <col min="1542" max="1542" width="10.44140625" style="2" customWidth="1"/>
    <col min="1543" max="1543" width="11.44140625" style="2" customWidth="1"/>
    <col min="1544" max="1792" width="9.109375" style="2"/>
    <col min="1793" max="1793" width="16" style="2" customWidth="1"/>
    <col min="1794" max="1794" width="10.88671875" style="2" customWidth="1"/>
    <col min="1795" max="1795" width="9.109375" style="2"/>
    <col min="1796" max="1796" width="10.6640625" style="2" customWidth="1"/>
    <col min="1797" max="1797" width="10.33203125" style="2" customWidth="1"/>
    <col min="1798" max="1798" width="10.44140625" style="2" customWidth="1"/>
    <col min="1799" max="1799" width="11.44140625" style="2" customWidth="1"/>
    <col min="1800" max="2048" width="9.109375" style="2"/>
    <col min="2049" max="2049" width="16" style="2" customWidth="1"/>
    <col min="2050" max="2050" width="10.88671875" style="2" customWidth="1"/>
    <col min="2051" max="2051" width="9.109375" style="2"/>
    <col min="2052" max="2052" width="10.6640625" style="2" customWidth="1"/>
    <col min="2053" max="2053" width="10.33203125" style="2" customWidth="1"/>
    <col min="2054" max="2054" width="10.44140625" style="2" customWidth="1"/>
    <col min="2055" max="2055" width="11.44140625" style="2" customWidth="1"/>
    <col min="2056" max="2304" width="9.109375" style="2"/>
    <col min="2305" max="2305" width="16" style="2" customWidth="1"/>
    <col min="2306" max="2306" width="10.88671875" style="2" customWidth="1"/>
    <col min="2307" max="2307" width="9.109375" style="2"/>
    <col min="2308" max="2308" width="10.6640625" style="2" customWidth="1"/>
    <col min="2309" max="2309" width="10.33203125" style="2" customWidth="1"/>
    <col min="2310" max="2310" width="10.44140625" style="2" customWidth="1"/>
    <col min="2311" max="2311" width="11.44140625" style="2" customWidth="1"/>
    <col min="2312" max="2560" width="9.109375" style="2"/>
    <col min="2561" max="2561" width="16" style="2" customWidth="1"/>
    <col min="2562" max="2562" width="10.88671875" style="2" customWidth="1"/>
    <col min="2563" max="2563" width="9.109375" style="2"/>
    <col min="2564" max="2564" width="10.6640625" style="2" customWidth="1"/>
    <col min="2565" max="2565" width="10.33203125" style="2" customWidth="1"/>
    <col min="2566" max="2566" width="10.44140625" style="2" customWidth="1"/>
    <col min="2567" max="2567" width="11.44140625" style="2" customWidth="1"/>
    <col min="2568" max="2816" width="9.109375" style="2"/>
    <col min="2817" max="2817" width="16" style="2" customWidth="1"/>
    <col min="2818" max="2818" width="10.88671875" style="2" customWidth="1"/>
    <col min="2819" max="2819" width="9.109375" style="2"/>
    <col min="2820" max="2820" width="10.6640625" style="2" customWidth="1"/>
    <col min="2821" max="2821" width="10.33203125" style="2" customWidth="1"/>
    <col min="2822" max="2822" width="10.44140625" style="2" customWidth="1"/>
    <col min="2823" max="2823" width="11.44140625" style="2" customWidth="1"/>
    <col min="2824" max="3072" width="9.109375" style="2"/>
    <col min="3073" max="3073" width="16" style="2" customWidth="1"/>
    <col min="3074" max="3074" width="10.88671875" style="2" customWidth="1"/>
    <col min="3075" max="3075" width="9.109375" style="2"/>
    <col min="3076" max="3076" width="10.6640625" style="2" customWidth="1"/>
    <col min="3077" max="3077" width="10.33203125" style="2" customWidth="1"/>
    <col min="3078" max="3078" width="10.44140625" style="2" customWidth="1"/>
    <col min="3079" max="3079" width="11.44140625" style="2" customWidth="1"/>
    <col min="3080" max="3328" width="9.109375" style="2"/>
    <col min="3329" max="3329" width="16" style="2" customWidth="1"/>
    <col min="3330" max="3330" width="10.88671875" style="2" customWidth="1"/>
    <col min="3331" max="3331" width="9.109375" style="2"/>
    <col min="3332" max="3332" width="10.6640625" style="2" customWidth="1"/>
    <col min="3333" max="3333" width="10.33203125" style="2" customWidth="1"/>
    <col min="3334" max="3334" width="10.44140625" style="2" customWidth="1"/>
    <col min="3335" max="3335" width="11.44140625" style="2" customWidth="1"/>
    <col min="3336" max="3584" width="9.109375" style="2"/>
    <col min="3585" max="3585" width="16" style="2" customWidth="1"/>
    <col min="3586" max="3586" width="10.88671875" style="2" customWidth="1"/>
    <col min="3587" max="3587" width="9.109375" style="2"/>
    <col min="3588" max="3588" width="10.6640625" style="2" customWidth="1"/>
    <col min="3589" max="3589" width="10.33203125" style="2" customWidth="1"/>
    <col min="3590" max="3590" width="10.44140625" style="2" customWidth="1"/>
    <col min="3591" max="3591" width="11.44140625" style="2" customWidth="1"/>
    <col min="3592" max="3840" width="9.109375" style="2"/>
    <col min="3841" max="3841" width="16" style="2" customWidth="1"/>
    <col min="3842" max="3842" width="10.88671875" style="2" customWidth="1"/>
    <col min="3843" max="3843" width="9.109375" style="2"/>
    <col min="3844" max="3844" width="10.6640625" style="2" customWidth="1"/>
    <col min="3845" max="3845" width="10.33203125" style="2" customWidth="1"/>
    <col min="3846" max="3846" width="10.44140625" style="2" customWidth="1"/>
    <col min="3847" max="3847" width="11.44140625" style="2" customWidth="1"/>
    <col min="3848" max="4096" width="9.109375" style="2"/>
    <col min="4097" max="4097" width="16" style="2" customWidth="1"/>
    <col min="4098" max="4098" width="10.88671875" style="2" customWidth="1"/>
    <col min="4099" max="4099" width="9.109375" style="2"/>
    <col min="4100" max="4100" width="10.6640625" style="2" customWidth="1"/>
    <col min="4101" max="4101" width="10.33203125" style="2" customWidth="1"/>
    <col min="4102" max="4102" width="10.44140625" style="2" customWidth="1"/>
    <col min="4103" max="4103" width="11.44140625" style="2" customWidth="1"/>
    <col min="4104" max="4352" width="9.109375" style="2"/>
    <col min="4353" max="4353" width="16" style="2" customWidth="1"/>
    <col min="4354" max="4354" width="10.88671875" style="2" customWidth="1"/>
    <col min="4355" max="4355" width="9.109375" style="2"/>
    <col min="4356" max="4356" width="10.6640625" style="2" customWidth="1"/>
    <col min="4357" max="4357" width="10.33203125" style="2" customWidth="1"/>
    <col min="4358" max="4358" width="10.44140625" style="2" customWidth="1"/>
    <col min="4359" max="4359" width="11.44140625" style="2" customWidth="1"/>
    <col min="4360" max="4608" width="9.109375" style="2"/>
    <col min="4609" max="4609" width="16" style="2" customWidth="1"/>
    <col min="4610" max="4610" width="10.88671875" style="2" customWidth="1"/>
    <col min="4611" max="4611" width="9.109375" style="2"/>
    <col min="4612" max="4612" width="10.6640625" style="2" customWidth="1"/>
    <col min="4613" max="4613" width="10.33203125" style="2" customWidth="1"/>
    <col min="4614" max="4614" width="10.44140625" style="2" customWidth="1"/>
    <col min="4615" max="4615" width="11.44140625" style="2" customWidth="1"/>
    <col min="4616" max="4864" width="9.109375" style="2"/>
    <col min="4865" max="4865" width="16" style="2" customWidth="1"/>
    <col min="4866" max="4866" width="10.88671875" style="2" customWidth="1"/>
    <col min="4867" max="4867" width="9.109375" style="2"/>
    <col min="4868" max="4868" width="10.6640625" style="2" customWidth="1"/>
    <col min="4869" max="4869" width="10.33203125" style="2" customWidth="1"/>
    <col min="4870" max="4870" width="10.44140625" style="2" customWidth="1"/>
    <col min="4871" max="4871" width="11.44140625" style="2" customWidth="1"/>
    <col min="4872" max="5120" width="9.109375" style="2"/>
    <col min="5121" max="5121" width="16" style="2" customWidth="1"/>
    <col min="5122" max="5122" width="10.88671875" style="2" customWidth="1"/>
    <col min="5123" max="5123" width="9.109375" style="2"/>
    <col min="5124" max="5124" width="10.6640625" style="2" customWidth="1"/>
    <col min="5125" max="5125" width="10.33203125" style="2" customWidth="1"/>
    <col min="5126" max="5126" width="10.44140625" style="2" customWidth="1"/>
    <col min="5127" max="5127" width="11.44140625" style="2" customWidth="1"/>
    <col min="5128" max="5376" width="9.109375" style="2"/>
    <col min="5377" max="5377" width="16" style="2" customWidth="1"/>
    <col min="5378" max="5378" width="10.88671875" style="2" customWidth="1"/>
    <col min="5379" max="5379" width="9.109375" style="2"/>
    <col min="5380" max="5380" width="10.6640625" style="2" customWidth="1"/>
    <col min="5381" max="5381" width="10.33203125" style="2" customWidth="1"/>
    <col min="5382" max="5382" width="10.44140625" style="2" customWidth="1"/>
    <col min="5383" max="5383" width="11.44140625" style="2" customWidth="1"/>
    <col min="5384" max="5632" width="9.109375" style="2"/>
    <col min="5633" max="5633" width="16" style="2" customWidth="1"/>
    <col min="5634" max="5634" width="10.88671875" style="2" customWidth="1"/>
    <col min="5635" max="5635" width="9.109375" style="2"/>
    <col min="5636" max="5636" width="10.6640625" style="2" customWidth="1"/>
    <col min="5637" max="5637" width="10.33203125" style="2" customWidth="1"/>
    <col min="5638" max="5638" width="10.44140625" style="2" customWidth="1"/>
    <col min="5639" max="5639" width="11.44140625" style="2" customWidth="1"/>
    <col min="5640" max="5888" width="9.109375" style="2"/>
    <col min="5889" max="5889" width="16" style="2" customWidth="1"/>
    <col min="5890" max="5890" width="10.88671875" style="2" customWidth="1"/>
    <col min="5891" max="5891" width="9.109375" style="2"/>
    <col min="5892" max="5892" width="10.6640625" style="2" customWidth="1"/>
    <col min="5893" max="5893" width="10.33203125" style="2" customWidth="1"/>
    <col min="5894" max="5894" width="10.44140625" style="2" customWidth="1"/>
    <col min="5895" max="5895" width="11.44140625" style="2" customWidth="1"/>
    <col min="5896" max="6144" width="9.109375" style="2"/>
    <col min="6145" max="6145" width="16" style="2" customWidth="1"/>
    <col min="6146" max="6146" width="10.88671875" style="2" customWidth="1"/>
    <col min="6147" max="6147" width="9.109375" style="2"/>
    <col min="6148" max="6148" width="10.6640625" style="2" customWidth="1"/>
    <col min="6149" max="6149" width="10.33203125" style="2" customWidth="1"/>
    <col min="6150" max="6150" width="10.44140625" style="2" customWidth="1"/>
    <col min="6151" max="6151" width="11.44140625" style="2" customWidth="1"/>
    <col min="6152" max="6400" width="9.109375" style="2"/>
    <col min="6401" max="6401" width="16" style="2" customWidth="1"/>
    <col min="6402" max="6402" width="10.88671875" style="2" customWidth="1"/>
    <col min="6403" max="6403" width="9.109375" style="2"/>
    <col min="6404" max="6404" width="10.6640625" style="2" customWidth="1"/>
    <col min="6405" max="6405" width="10.33203125" style="2" customWidth="1"/>
    <col min="6406" max="6406" width="10.44140625" style="2" customWidth="1"/>
    <col min="6407" max="6407" width="11.44140625" style="2" customWidth="1"/>
    <col min="6408" max="6656" width="9.109375" style="2"/>
    <col min="6657" max="6657" width="16" style="2" customWidth="1"/>
    <col min="6658" max="6658" width="10.88671875" style="2" customWidth="1"/>
    <col min="6659" max="6659" width="9.109375" style="2"/>
    <col min="6660" max="6660" width="10.6640625" style="2" customWidth="1"/>
    <col min="6661" max="6661" width="10.33203125" style="2" customWidth="1"/>
    <col min="6662" max="6662" width="10.44140625" style="2" customWidth="1"/>
    <col min="6663" max="6663" width="11.44140625" style="2" customWidth="1"/>
    <col min="6664" max="6912" width="9.109375" style="2"/>
    <col min="6913" max="6913" width="16" style="2" customWidth="1"/>
    <col min="6914" max="6914" width="10.88671875" style="2" customWidth="1"/>
    <col min="6915" max="6915" width="9.109375" style="2"/>
    <col min="6916" max="6916" width="10.6640625" style="2" customWidth="1"/>
    <col min="6917" max="6917" width="10.33203125" style="2" customWidth="1"/>
    <col min="6918" max="6918" width="10.44140625" style="2" customWidth="1"/>
    <col min="6919" max="6919" width="11.44140625" style="2" customWidth="1"/>
    <col min="6920" max="7168" width="9.109375" style="2"/>
    <col min="7169" max="7169" width="16" style="2" customWidth="1"/>
    <col min="7170" max="7170" width="10.88671875" style="2" customWidth="1"/>
    <col min="7171" max="7171" width="9.109375" style="2"/>
    <col min="7172" max="7172" width="10.6640625" style="2" customWidth="1"/>
    <col min="7173" max="7173" width="10.33203125" style="2" customWidth="1"/>
    <col min="7174" max="7174" width="10.44140625" style="2" customWidth="1"/>
    <col min="7175" max="7175" width="11.44140625" style="2" customWidth="1"/>
    <col min="7176" max="7424" width="9.109375" style="2"/>
    <col min="7425" max="7425" width="16" style="2" customWidth="1"/>
    <col min="7426" max="7426" width="10.88671875" style="2" customWidth="1"/>
    <col min="7427" max="7427" width="9.109375" style="2"/>
    <col min="7428" max="7428" width="10.6640625" style="2" customWidth="1"/>
    <col min="7429" max="7429" width="10.33203125" style="2" customWidth="1"/>
    <col min="7430" max="7430" width="10.44140625" style="2" customWidth="1"/>
    <col min="7431" max="7431" width="11.44140625" style="2" customWidth="1"/>
    <col min="7432" max="7680" width="9.109375" style="2"/>
    <col min="7681" max="7681" width="16" style="2" customWidth="1"/>
    <col min="7682" max="7682" width="10.88671875" style="2" customWidth="1"/>
    <col min="7683" max="7683" width="9.109375" style="2"/>
    <col min="7684" max="7684" width="10.6640625" style="2" customWidth="1"/>
    <col min="7685" max="7685" width="10.33203125" style="2" customWidth="1"/>
    <col min="7686" max="7686" width="10.44140625" style="2" customWidth="1"/>
    <col min="7687" max="7687" width="11.44140625" style="2" customWidth="1"/>
    <col min="7688" max="7936" width="9.109375" style="2"/>
    <col min="7937" max="7937" width="16" style="2" customWidth="1"/>
    <col min="7938" max="7938" width="10.88671875" style="2" customWidth="1"/>
    <col min="7939" max="7939" width="9.109375" style="2"/>
    <col min="7940" max="7940" width="10.6640625" style="2" customWidth="1"/>
    <col min="7941" max="7941" width="10.33203125" style="2" customWidth="1"/>
    <col min="7942" max="7942" width="10.44140625" style="2" customWidth="1"/>
    <col min="7943" max="7943" width="11.44140625" style="2" customWidth="1"/>
    <col min="7944" max="8192" width="9.109375" style="2"/>
    <col min="8193" max="8193" width="16" style="2" customWidth="1"/>
    <col min="8194" max="8194" width="10.88671875" style="2" customWidth="1"/>
    <col min="8195" max="8195" width="9.109375" style="2"/>
    <col min="8196" max="8196" width="10.6640625" style="2" customWidth="1"/>
    <col min="8197" max="8197" width="10.33203125" style="2" customWidth="1"/>
    <col min="8198" max="8198" width="10.44140625" style="2" customWidth="1"/>
    <col min="8199" max="8199" width="11.44140625" style="2" customWidth="1"/>
    <col min="8200" max="8448" width="9.109375" style="2"/>
    <col min="8449" max="8449" width="16" style="2" customWidth="1"/>
    <col min="8450" max="8450" width="10.88671875" style="2" customWidth="1"/>
    <col min="8451" max="8451" width="9.109375" style="2"/>
    <col min="8452" max="8452" width="10.6640625" style="2" customWidth="1"/>
    <col min="8453" max="8453" width="10.33203125" style="2" customWidth="1"/>
    <col min="8454" max="8454" width="10.44140625" style="2" customWidth="1"/>
    <col min="8455" max="8455" width="11.44140625" style="2" customWidth="1"/>
    <col min="8456" max="8704" width="9.109375" style="2"/>
    <col min="8705" max="8705" width="16" style="2" customWidth="1"/>
    <col min="8706" max="8706" width="10.88671875" style="2" customWidth="1"/>
    <col min="8707" max="8707" width="9.109375" style="2"/>
    <col min="8708" max="8708" width="10.6640625" style="2" customWidth="1"/>
    <col min="8709" max="8709" width="10.33203125" style="2" customWidth="1"/>
    <col min="8710" max="8710" width="10.44140625" style="2" customWidth="1"/>
    <col min="8711" max="8711" width="11.44140625" style="2" customWidth="1"/>
    <col min="8712" max="8960" width="9.109375" style="2"/>
    <col min="8961" max="8961" width="16" style="2" customWidth="1"/>
    <col min="8962" max="8962" width="10.88671875" style="2" customWidth="1"/>
    <col min="8963" max="8963" width="9.109375" style="2"/>
    <col min="8964" max="8964" width="10.6640625" style="2" customWidth="1"/>
    <col min="8965" max="8965" width="10.33203125" style="2" customWidth="1"/>
    <col min="8966" max="8966" width="10.44140625" style="2" customWidth="1"/>
    <col min="8967" max="8967" width="11.44140625" style="2" customWidth="1"/>
    <col min="8968" max="9216" width="9.109375" style="2"/>
    <col min="9217" max="9217" width="16" style="2" customWidth="1"/>
    <col min="9218" max="9218" width="10.88671875" style="2" customWidth="1"/>
    <col min="9219" max="9219" width="9.109375" style="2"/>
    <col min="9220" max="9220" width="10.6640625" style="2" customWidth="1"/>
    <col min="9221" max="9221" width="10.33203125" style="2" customWidth="1"/>
    <col min="9222" max="9222" width="10.44140625" style="2" customWidth="1"/>
    <col min="9223" max="9223" width="11.44140625" style="2" customWidth="1"/>
    <col min="9224" max="9472" width="9.109375" style="2"/>
    <col min="9473" max="9473" width="16" style="2" customWidth="1"/>
    <col min="9474" max="9474" width="10.88671875" style="2" customWidth="1"/>
    <col min="9475" max="9475" width="9.109375" style="2"/>
    <col min="9476" max="9476" width="10.6640625" style="2" customWidth="1"/>
    <col min="9477" max="9477" width="10.33203125" style="2" customWidth="1"/>
    <col min="9478" max="9478" width="10.44140625" style="2" customWidth="1"/>
    <col min="9479" max="9479" width="11.44140625" style="2" customWidth="1"/>
    <col min="9480" max="9728" width="9.109375" style="2"/>
    <col min="9729" max="9729" width="16" style="2" customWidth="1"/>
    <col min="9730" max="9730" width="10.88671875" style="2" customWidth="1"/>
    <col min="9731" max="9731" width="9.109375" style="2"/>
    <col min="9732" max="9732" width="10.6640625" style="2" customWidth="1"/>
    <col min="9733" max="9733" width="10.33203125" style="2" customWidth="1"/>
    <col min="9734" max="9734" width="10.44140625" style="2" customWidth="1"/>
    <col min="9735" max="9735" width="11.44140625" style="2" customWidth="1"/>
    <col min="9736" max="9984" width="9.109375" style="2"/>
    <col min="9985" max="9985" width="16" style="2" customWidth="1"/>
    <col min="9986" max="9986" width="10.88671875" style="2" customWidth="1"/>
    <col min="9987" max="9987" width="9.109375" style="2"/>
    <col min="9988" max="9988" width="10.6640625" style="2" customWidth="1"/>
    <col min="9989" max="9989" width="10.33203125" style="2" customWidth="1"/>
    <col min="9990" max="9990" width="10.44140625" style="2" customWidth="1"/>
    <col min="9991" max="9991" width="11.44140625" style="2" customWidth="1"/>
    <col min="9992" max="10240" width="9.109375" style="2"/>
    <col min="10241" max="10241" width="16" style="2" customWidth="1"/>
    <col min="10242" max="10242" width="10.88671875" style="2" customWidth="1"/>
    <col min="10243" max="10243" width="9.109375" style="2"/>
    <col min="10244" max="10244" width="10.6640625" style="2" customWidth="1"/>
    <col min="10245" max="10245" width="10.33203125" style="2" customWidth="1"/>
    <col min="10246" max="10246" width="10.44140625" style="2" customWidth="1"/>
    <col min="10247" max="10247" width="11.44140625" style="2" customWidth="1"/>
    <col min="10248" max="10496" width="9.109375" style="2"/>
    <col min="10497" max="10497" width="16" style="2" customWidth="1"/>
    <col min="10498" max="10498" width="10.88671875" style="2" customWidth="1"/>
    <col min="10499" max="10499" width="9.109375" style="2"/>
    <col min="10500" max="10500" width="10.6640625" style="2" customWidth="1"/>
    <col min="10501" max="10501" width="10.33203125" style="2" customWidth="1"/>
    <col min="10502" max="10502" width="10.44140625" style="2" customWidth="1"/>
    <col min="10503" max="10503" width="11.44140625" style="2" customWidth="1"/>
    <col min="10504" max="10752" width="9.109375" style="2"/>
    <col min="10753" max="10753" width="16" style="2" customWidth="1"/>
    <col min="10754" max="10754" width="10.88671875" style="2" customWidth="1"/>
    <col min="10755" max="10755" width="9.109375" style="2"/>
    <col min="10756" max="10756" width="10.6640625" style="2" customWidth="1"/>
    <col min="10757" max="10757" width="10.33203125" style="2" customWidth="1"/>
    <col min="10758" max="10758" width="10.44140625" style="2" customWidth="1"/>
    <col min="10759" max="10759" width="11.44140625" style="2" customWidth="1"/>
    <col min="10760" max="11008" width="9.109375" style="2"/>
    <col min="11009" max="11009" width="16" style="2" customWidth="1"/>
    <col min="11010" max="11010" width="10.88671875" style="2" customWidth="1"/>
    <col min="11011" max="11011" width="9.109375" style="2"/>
    <col min="11012" max="11012" width="10.6640625" style="2" customWidth="1"/>
    <col min="11013" max="11013" width="10.33203125" style="2" customWidth="1"/>
    <col min="11014" max="11014" width="10.44140625" style="2" customWidth="1"/>
    <col min="11015" max="11015" width="11.44140625" style="2" customWidth="1"/>
    <col min="11016" max="11264" width="9.109375" style="2"/>
    <col min="11265" max="11265" width="16" style="2" customWidth="1"/>
    <col min="11266" max="11266" width="10.88671875" style="2" customWidth="1"/>
    <col min="11267" max="11267" width="9.109375" style="2"/>
    <col min="11268" max="11268" width="10.6640625" style="2" customWidth="1"/>
    <col min="11269" max="11269" width="10.33203125" style="2" customWidth="1"/>
    <col min="11270" max="11270" width="10.44140625" style="2" customWidth="1"/>
    <col min="11271" max="11271" width="11.44140625" style="2" customWidth="1"/>
    <col min="11272" max="11520" width="9.109375" style="2"/>
    <col min="11521" max="11521" width="16" style="2" customWidth="1"/>
    <col min="11522" max="11522" width="10.88671875" style="2" customWidth="1"/>
    <col min="11523" max="11523" width="9.109375" style="2"/>
    <col min="11524" max="11524" width="10.6640625" style="2" customWidth="1"/>
    <col min="11525" max="11525" width="10.33203125" style="2" customWidth="1"/>
    <col min="11526" max="11526" width="10.44140625" style="2" customWidth="1"/>
    <col min="11527" max="11527" width="11.44140625" style="2" customWidth="1"/>
    <col min="11528" max="11776" width="9.109375" style="2"/>
    <col min="11777" max="11777" width="16" style="2" customWidth="1"/>
    <col min="11778" max="11778" width="10.88671875" style="2" customWidth="1"/>
    <col min="11779" max="11779" width="9.109375" style="2"/>
    <col min="11780" max="11780" width="10.6640625" style="2" customWidth="1"/>
    <col min="11781" max="11781" width="10.33203125" style="2" customWidth="1"/>
    <col min="11782" max="11782" width="10.44140625" style="2" customWidth="1"/>
    <col min="11783" max="11783" width="11.44140625" style="2" customWidth="1"/>
    <col min="11784" max="12032" width="9.109375" style="2"/>
    <col min="12033" max="12033" width="16" style="2" customWidth="1"/>
    <col min="12034" max="12034" width="10.88671875" style="2" customWidth="1"/>
    <col min="12035" max="12035" width="9.109375" style="2"/>
    <col min="12036" max="12036" width="10.6640625" style="2" customWidth="1"/>
    <col min="12037" max="12037" width="10.33203125" style="2" customWidth="1"/>
    <col min="12038" max="12038" width="10.44140625" style="2" customWidth="1"/>
    <col min="12039" max="12039" width="11.44140625" style="2" customWidth="1"/>
    <col min="12040" max="12288" width="9.109375" style="2"/>
    <col min="12289" max="12289" width="16" style="2" customWidth="1"/>
    <col min="12290" max="12290" width="10.88671875" style="2" customWidth="1"/>
    <col min="12291" max="12291" width="9.109375" style="2"/>
    <col min="12292" max="12292" width="10.6640625" style="2" customWidth="1"/>
    <col min="12293" max="12293" width="10.33203125" style="2" customWidth="1"/>
    <col min="12294" max="12294" width="10.44140625" style="2" customWidth="1"/>
    <col min="12295" max="12295" width="11.44140625" style="2" customWidth="1"/>
    <col min="12296" max="12544" width="9.109375" style="2"/>
    <col min="12545" max="12545" width="16" style="2" customWidth="1"/>
    <col min="12546" max="12546" width="10.88671875" style="2" customWidth="1"/>
    <col min="12547" max="12547" width="9.109375" style="2"/>
    <col min="12548" max="12548" width="10.6640625" style="2" customWidth="1"/>
    <col min="12549" max="12549" width="10.33203125" style="2" customWidth="1"/>
    <col min="12550" max="12550" width="10.44140625" style="2" customWidth="1"/>
    <col min="12551" max="12551" width="11.44140625" style="2" customWidth="1"/>
    <col min="12552" max="12800" width="9.109375" style="2"/>
    <col min="12801" max="12801" width="16" style="2" customWidth="1"/>
    <col min="12802" max="12802" width="10.88671875" style="2" customWidth="1"/>
    <col min="12803" max="12803" width="9.109375" style="2"/>
    <col min="12804" max="12804" width="10.6640625" style="2" customWidth="1"/>
    <col min="12805" max="12805" width="10.33203125" style="2" customWidth="1"/>
    <col min="12806" max="12806" width="10.44140625" style="2" customWidth="1"/>
    <col min="12807" max="12807" width="11.44140625" style="2" customWidth="1"/>
    <col min="12808" max="13056" width="9.109375" style="2"/>
    <col min="13057" max="13057" width="16" style="2" customWidth="1"/>
    <col min="13058" max="13058" width="10.88671875" style="2" customWidth="1"/>
    <col min="13059" max="13059" width="9.109375" style="2"/>
    <col min="13060" max="13060" width="10.6640625" style="2" customWidth="1"/>
    <col min="13061" max="13061" width="10.33203125" style="2" customWidth="1"/>
    <col min="13062" max="13062" width="10.44140625" style="2" customWidth="1"/>
    <col min="13063" max="13063" width="11.44140625" style="2" customWidth="1"/>
    <col min="13064" max="13312" width="9.109375" style="2"/>
    <col min="13313" max="13313" width="16" style="2" customWidth="1"/>
    <col min="13314" max="13314" width="10.88671875" style="2" customWidth="1"/>
    <col min="13315" max="13315" width="9.109375" style="2"/>
    <col min="13316" max="13316" width="10.6640625" style="2" customWidth="1"/>
    <col min="13317" max="13317" width="10.33203125" style="2" customWidth="1"/>
    <col min="13318" max="13318" width="10.44140625" style="2" customWidth="1"/>
    <col min="13319" max="13319" width="11.44140625" style="2" customWidth="1"/>
    <col min="13320" max="13568" width="9.109375" style="2"/>
    <col min="13569" max="13569" width="16" style="2" customWidth="1"/>
    <col min="13570" max="13570" width="10.88671875" style="2" customWidth="1"/>
    <col min="13571" max="13571" width="9.109375" style="2"/>
    <col min="13572" max="13572" width="10.6640625" style="2" customWidth="1"/>
    <col min="13573" max="13573" width="10.33203125" style="2" customWidth="1"/>
    <col min="13574" max="13574" width="10.44140625" style="2" customWidth="1"/>
    <col min="13575" max="13575" width="11.44140625" style="2" customWidth="1"/>
    <col min="13576" max="13824" width="9.109375" style="2"/>
    <col min="13825" max="13825" width="16" style="2" customWidth="1"/>
    <col min="13826" max="13826" width="10.88671875" style="2" customWidth="1"/>
    <col min="13827" max="13827" width="9.109375" style="2"/>
    <col min="13828" max="13828" width="10.6640625" style="2" customWidth="1"/>
    <col min="13829" max="13829" width="10.33203125" style="2" customWidth="1"/>
    <col min="13830" max="13830" width="10.44140625" style="2" customWidth="1"/>
    <col min="13831" max="13831" width="11.44140625" style="2" customWidth="1"/>
    <col min="13832" max="14080" width="9.109375" style="2"/>
    <col min="14081" max="14081" width="16" style="2" customWidth="1"/>
    <col min="14082" max="14082" width="10.88671875" style="2" customWidth="1"/>
    <col min="14083" max="14083" width="9.109375" style="2"/>
    <col min="14084" max="14084" width="10.6640625" style="2" customWidth="1"/>
    <col min="14085" max="14085" width="10.33203125" style="2" customWidth="1"/>
    <col min="14086" max="14086" width="10.44140625" style="2" customWidth="1"/>
    <col min="14087" max="14087" width="11.44140625" style="2" customWidth="1"/>
    <col min="14088" max="14336" width="9.109375" style="2"/>
    <col min="14337" max="14337" width="16" style="2" customWidth="1"/>
    <col min="14338" max="14338" width="10.88671875" style="2" customWidth="1"/>
    <col min="14339" max="14339" width="9.109375" style="2"/>
    <col min="14340" max="14340" width="10.6640625" style="2" customWidth="1"/>
    <col min="14341" max="14341" width="10.33203125" style="2" customWidth="1"/>
    <col min="14342" max="14342" width="10.44140625" style="2" customWidth="1"/>
    <col min="14343" max="14343" width="11.44140625" style="2" customWidth="1"/>
    <col min="14344" max="14592" width="9.109375" style="2"/>
    <col min="14593" max="14593" width="16" style="2" customWidth="1"/>
    <col min="14594" max="14594" width="10.88671875" style="2" customWidth="1"/>
    <col min="14595" max="14595" width="9.109375" style="2"/>
    <col min="14596" max="14596" width="10.6640625" style="2" customWidth="1"/>
    <col min="14597" max="14597" width="10.33203125" style="2" customWidth="1"/>
    <col min="14598" max="14598" width="10.44140625" style="2" customWidth="1"/>
    <col min="14599" max="14599" width="11.44140625" style="2" customWidth="1"/>
    <col min="14600" max="14848" width="9.109375" style="2"/>
    <col min="14849" max="14849" width="16" style="2" customWidth="1"/>
    <col min="14850" max="14850" width="10.88671875" style="2" customWidth="1"/>
    <col min="14851" max="14851" width="9.109375" style="2"/>
    <col min="14852" max="14852" width="10.6640625" style="2" customWidth="1"/>
    <col min="14853" max="14853" width="10.33203125" style="2" customWidth="1"/>
    <col min="14854" max="14854" width="10.44140625" style="2" customWidth="1"/>
    <col min="14855" max="14855" width="11.44140625" style="2" customWidth="1"/>
    <col min="14856" max="15104" width="9.109375" style="2"/>
    <col min="15105" max="15105" width="16" style="2" customWidth="1"/>
    <col min="15106" max="15106" width="10.88671875" style="2" customWidth="1"/>
    <col min="15107" max="15107" width="9.109375" style="2"/>
    <col min="15108" max="15108" width="10.6640625" style="2" customWidth="1"/>
    <col min="15109" max="15109" width="10.33203125" style="2" customWidth="1"/>
    <col min="15110" max="15110" width="10.44140625" style="2" customWidth="1"/>
    <col min="15111" max="15111" width="11.44140625" style="2" customWidth="1"/>
    <col min="15112" max="15360" width="9.109375" style="2"/>
    <col min="15361" max="15361" width="16" style="2" customWidth="1"/>
    <col min="15362" max="15362" width="10.88671875" style="2" customWidth="1"/>
    <col min="15363" max="15363" width="9.109375" style="2"/>
    <col min="15364" max="15364" width="10.6640625" style="2" customWidth="1"/>
    <col min="15365" max="15365" width="10.33203125" style="2" customWidth="1"/>
    <col min="15366" max="15366" width="10.44140625" style="2" customWidth="1"/>
    <col min="15367" max="15367" width="11.44140625" style="2" customWidth="1"/>
    <col min="15368" max="15616" width="9.109375" style="2"/>
    <col min="15617" max="15617" width="16" style="2" customWidth="1"/>
    <col min="15618" max="15618" width="10.88671875" style="2" customWidth="1"/>
    <col min="15619" max="15619" width="9.109375" style="2"/>
    <col min="15620" max="15620" width="10.6640625" style="2" customWidth="1"/>
    <col min="15621" max="15621" width="10.33203125" style="2" customWidth="1"/>
    <col min="15622" max="15622" width="10.44140625" style="2" customWidth="1"/>
    <col min="15623" max="15623" width="11.44140625" style="2" customWidth="1"/>
    <col min="15624" max="15872" width="9.109375" style="2"/>
    <col min="15873" max="15873" width="16" style="2" customWidth="1"/>
    <col min="15874" max="15874" width="10.88671875" style="2" customWidth="1"/>
    <col min="15875" max="15875" width="9.109375" style="2"/>
    <col min="15876" max="15876" width="10.6640625" style="2" customWidth="1"/>
    <col min="15877" max="15877" width="10.33203125" style="2" customWidth="1"/>
    <col min="15878" max="15878" width="10.44140625" style="2" customWidth="1"/>
    <col min="15879" max="15879" width="11.44140625" style="2" customWidth="1"/>
    <col min="15880" max="16128" width="9.109375" style="2"/>
    <col min="16129" max="16129" width="16" style="2" customWidth="1"/>
    <col min="16130" max="16130" width="10.88671875" style="2" customWidth="1"/>
    <col min="16131" max="16131" width="9.109375" style="2"/>
    <col min="16132" max="16132" width="10.6640625" style="2" customWidth="1"/>
    <col min="16133" max="16133" width="10.33203125" style="2" customWidth="1"/>
    <col min="16134" max="16134" width="10.44140625" style="2" customWidth="1"/>
    <col min="16135" max="16135" width="11.44140625" style="2" customWidth="1"/>
    <col min="16136" max="16384" width="9.109375" style="2"/>
  </cols>
  <sheetData>
    <row r="1" spans="1:11" x14ac:dyDescent="0.3">
      <c r="A1" s="1" t="s">
        <v>133</v>
      </c>
      <c r="B1" s="1"/>
      <c r="C1" s="1"/>
      <c r="D1" s="1"/>
    </row>
    <row r="2" spans="1:11" x14ac:dyDescent="0.3">
      <c r="A2" s="1" t="s">
        <v>134</v>
      </c>
      <c r="B2" s="1"/>
      <c r="C2" s="1"/>
      <c r="D2" s="1"/>
    </row>
    <row r="3" spans="1:11" x14ac:dyDescent="0.3">
      <c r="A3" s="1" t="s">
        <v>135</v>
      </c>
      <c r="B3" s="1"/>
      <c r="C3" s="1"/>
      <c r="D3" s="1"/>
    </row>
    <row r="4" spans="1:11" x14ac:dyDescent="0.3">
      <c r="A4" s="1" t="s">
        <v>136</v>
      </c>
      <c r="B4" s="1"/>
      <c r="C4" s="1"/>
      <c r="D4" s="1"/>
    </row>
    <row r="5" spans="1:11" x14ac:dyDescent="0.3">
      <c r="A5" s="1" t="s">
        <v>137</v>
      </c>
      <c r="B5" s="3"/>
      <c r="C5" s="3"/>
      <c r="D5" s="3"/>
      <c r="E5" s="3"/>
      <c r="F5" s="4"/>
      <c r="G5" s="4"/>
      <c r="H5" s="4"/>
      <c r="I5" s="4"/>
      <c r="J5" s="4"/>
      <c r="K5" s="5"/>
    </row>
    <row r="6" spans="1:11" x14ac:dyDescent="0.3">
      <c r="A6" s="6" t="s">
        <v>138</v>
      </c>
      <c r="E6" s="7"/>
    </row>
    <row r="7" spans="1:11" x14ac:dyDescent="0.3">
      <c r="A7" s="8" t="s">
        <v>139</v>
      </c>
    </row>
    <row r="8" spans="1:11" x14ac:dyDescent="0.3">
      <c r="A8" s="8" t="s">
        <v>140</v>
      </c>
    </row>
    <row r="9" spans="1:11" x14ac:dyDescent="0.3">
      <c r="A9" s="8" t="s">
        <v>141</v>
      </c>
    </row>
    <row r="10" spans="1:11" x14ac:dyDescent="0.3">
      <c r="A10" s="8" t="s">
        <v>142</v>
      </c>
    </row>
    <row r="11" spans="1:11" x14ac:dyDescent="0.3">
      <c r="A11" s="8"/>
    </row>
    <row r="12" spans="1:11" x14ac:dyDescent="0.3">
      <c r="A12" s="10" t="s">
        <v>11</v>
      </c>
      <c r="B12" s="2">
        <v>200</v>
      </c>
    </row>
    <row r="13" spans="1:11" x14ac:dyDescent="0.3">
      <c r="A13" s="10" t="s">
        <v>12</v>
      </c>
      <c r="B13" s="2">
        <v>11</v>
      </c>
    </row>
    <row r="14" spans="1:11" x14ac:dyDescent="0.3">
      <c r="A14" s="10" t="s">
        <v>13</v>
      </c>
      <c r="B14" s="2">
        <f>B13/B12</f>
        <v>5.5E-2</v>
      </c>
    </row>
    <row r="15" spans="1:11" x14ac:dyDescent="0.3">
      <c r="A15" s="10"/>
    </row>
    <row r="16" spans="1:11" x14ac:dyDescent="0.3">
      <c r="A16" t="s">
        <v>14</v>
      </c>
      <c r="B16"/>
      <c r="C16"/>
      <c r="E16" s="11"/>
      <c r="F16" s="12"/>
      <c r="G16" s="13"/>
    </row>
    <row r="17" spans="1:7" ht="15.6" x14ac:dyDescent="0.35">
      <c r="A17" s="11" t="s">
        <v>66</v>
      </c>
      <c r="B17">
        <f>1/10</f>
        <v>0.1</v>
      </c>
      <c r="C17"/>
      <c r="E17" s="11"/>
      <c r="F17" s="12"/>
      <c r="G17" s="13"/>
    </row>
    <row r="18" spans="1:7" ht="15.6" x14ac:dyDescent="0.35">
      <c r="A18" s="11" t="s">
        <v>143</v>
      </c>
      <c r="B18">
        <f>1/10</f>
        <v>0.1</v>
      </c>
      <c r="C18"/>
    </row>
    <row r="19" spans="1:7" x14ac:dyDescent="0.3">
      <c r="A19"/>
      <c r="B19"/>
      <c r="C19"/>
      <c r="E19" s="7"/>
    </row>
    <row r="20" spans="1:7" x14ac:dyDescent="0.3">
      <c r="A20" t="s">
        <v>56</v>
      </c>
      <c r="B20" s="16">
        <f>(B14-B17)/SQRT(B17*(1-B17)/B12)</f>
        <v>-2.1213203435596428</v>
      </c>
      <c r="C20"/>
    </row>
    <row r="21" spans="1:7" x14ac:dyDescent="0.3">
      <c r="A21" t="s">
        <v>58</v>
      </c>
      <c r="B21" s="16">
        <f>NORMSDIST(B20)</f>
        <v>1.6947426762344623E-2</v>
      </c>
      <c r="C21"/>
      <c r="E21" s="11"/>
      <c r="F21" s="12"/>
      <c r="G21" s="13"/>
    </row>
    <row r="22" spans="1:7" x14ac:dyDescent="0.3">
      <c r="A22" t="s">
        <v>144</v>
      </c>
      <c r="B22"/>
      <c r="C22"/>
    </row>
    <row r="23" spans="1:7" x14ac:dyDescent="0.3">
      <c r="A23"/>
      <c r="B23"/>
      <c r="C23"/>
      <c r="E23" s="7"/>
    </row>
    <row r="24" spans="1:7" x14ac:dyDescent="0.3">
      <c r="A24"/>
      <c r="B24"/>
      <c r="C24"/>
    </row>
    <row r="25" spans="1:7" x14ac:dyDescent="0.3">
      <c r="A25" t="s">
        <v>41</v>
      </c>
      <c r="B25"/>
      <c r="C25"/>
      <c r="E25" s="11"/>
      <c r="F25" s="12"/>
      <c r="G25" s="13"/>
    </row>
    <row r="26" spans="1:7" x14ac:dyDescent="0.3">
      <c r="A26" s="14" t="s">
        <v>15</v>
      </c>
      <c r="B26">
        <v>0.95</v>
      </c>
      <c r="C26"/>
    </row>
    <row r="27" spans="1:7" x14ac:dyDescent="0.3">
      <c r="A27" s="15" t="s">
        <v>16</v>
      </c>
      <c r="B27">
        <f>-NORMSINV((1-B26)/2)</f>
        <v>1.9599639845400536</v>
      </c>
      <c r="C27"/>
      <c r="E27" s="7"/>
    </row>
    <row r="28" spans="1:7" x14ac:dyDescent="0.3">
      <c r="A28"/>
      <c r="B28"/>
      <c r="C28"/>
    </row>
    <row r="29" spans="1:7" x14ac:dyDescent="0.3">
      <c r="A29" t="s">
        <v>17</v>
      </c>
      <c r="B29"/>
      <c r="C29">
        <f>B14-B27*SQRT(B14*(1-B14)/B12)</f>
        <v>2.3404128259725362E-2</v>
      </c>
      <c r="E29" s="7"/>
    </row>
    <row r="30" spans="1:7" x14ac:dyDescent="0.3">
      <c r="A30" t="s">
        <v>18</v>
      </c>
      <c r="B30"/>
      <c r="C30">
        <f>B14+B27*SQRT(B14*(1-B14)/B12)</f>
        <v>8.6595871740274638E-2</v>
      </c>
      <c r="E30" s="7"/>
    </row>
    <row r="31" spans="1:7" x14ac:dyDescent="0.3">
      <c r="C31"/>
    </row>
    <row r="32" spans="1:7" x14ac:dyDescent="0.3">
      <c r="A32" s="25" t="s">
        <v>22</v>
      </c>
      <c r="B32"/>
      <c r="C32"/>
    </row>
    <row r="33" spans="1:3" x14ac:dyDescent="0.3">
      <c r="A33" s="14" t="s">
        <v>15</v>
      </c>
      <c r="B33">
        <v>0.99</v>
      </c>
      <c r="C33"/>
    </row>
    <row r="34" spans="1:3" x14ac:dyDescent="0.3">
      <c r="A34" s="15" t="s">
        <v>16</v>
      </c>
      <c r="B34">
        <f>-NORMSINV((1-B33)/2)</f>
        <v>2.5758293035488999</v>
      </c>
    </row>
    <row r="36" spans="1:3" x14ac:dyDescent="0.3">
      <c r="A36" s="17" t="s">
        <v>20</v>
      </c>
      <c r="B36" s="2">
        <f>CEILING(4*B34^2*0.5^2/0.04^2,1)</f>
        <v>4147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sqref="A1:XFD1048576"/>
    </sheetView>
  </sheetViews>
  <sheetFormatPr defaultRowHeight="14.4" x14ac:dyDescent="0.3"/>
  <cols>
    <col min="1" max="1" width="19.44140625" customWidth="1"/>
    <col min="2" max="2" width="12.44140625" bestFit="1" customWidth="1"/>
    <col min="257" max="257" width="19.44140625" customWidth="1"/>
    <col min="258" max="258" width="12.44140625" bestFit="1" customWidth="1"/>
    <col min="513" max="513" width="19.44140625" customWidth="1"/>
    <col min="514" max="514" width="12.44140625" bestFit="1" customWidth="1"/>
    <col min="769" max="769" width="19.44140625" customWidth="1"/>
    <col min="770" max="770" width="12.44140625" bestFit="1" customWidth="1"/>
    <col min="1025" max="1025" width="19.44140625" customWidth="1"/>
    <col min="1026" max="1026" width="12.44140625" bestFit="1" customWidth="1"/>
    <col min="1281" max="1281" width="19.44140625" customWidth="1"/>
    <col min="1282" max="1282" width="12.44140625" bestFit="1" customWidth="1"/>
    <col min="1537" max="1537" width="19.44140625" customWidth="1"/>
    <col min="1538" max="1538" width="12.44140625" bestFit="1" customWidth="1"/>
    <col min="1793" max="1793" width="19.44140625" customWidth="1"/>
    <col min="1794" max="1794" width="12.44140625" bestFit="1" customWidth="1"/>
    <col min="2049" max="2049" width="19.44140625" customWidth="1"/>
    <col min="2050" max="2050" width="12.44140625" bestFit="1" customWidth="1"/>
    <col min="2305" max="2305" width="19.44140625" customWidth="1"/>
    <col min="2306" max="2306" width="12.44140625" bestFit="1" customWidth="1"/>
    <col min="2561" max="2561" width="19.44140625" customWidth="1"/>
    <col min="2562" max="2562" width="12.44140625" bestFit="1" customWidth="1"/>
    <col min="2817" max="2817" width="19.44140625" customWidth="1"/>
    <col min="2818" max="2818" width="12.44140625" bestFit="1" customWidth="1"/>
    <col min="3073" max="3073" width="19.44140625" customWidth="1"/>
    <col min="3074" max="3074" width="12.44140625" bestFit="1" customWidth="1"/>
    <col min="3329" max="3329" width="19.44140625" customWidth="1"/>
    <col min="3330" max="3330" width="12.44140625" bestFit="1" customWidth="1"/>
    <col min="3585" max="3585" width="19.44140625" customWidth="1"/>
    <col min="3586" max="3586" width="12.44140625" bestFit="1" customWidth="1"/>
    <col min="3841" max="3841" width="19.44140625" customWidth="1"/>
    <col min="3842" max="3842" width="12.44140625" bestFit="1" customWidth="1"/>
    <col min="4097" max="4097" width="19.44140625" customWidth="1"/>
    <col min="4098" max="4098" width="12.44140625" bestFit="1" customWidth="1"/>
    <col min="4353" max="4353" width="19.44140625" customWidth="1"/>
    <col min="4354" max="4354" width="12.44140625" bestFit="1" customWidth="1"/>
    <col min="4609" max="4609" width="19.44140625" customWidth="1"/>
    <col min="4610" max="4610" width="12.44140625" bestFit="1" customWidth="1"/>
    <col min="4865" max="4865" width="19.44140625" customWidth="1"/>
    <col min="4866" max="4866" width="12.44140625" bestFit="1" customWidth="1"/>
    <col min="5121" max="5121" width="19.44140625" customWidth="1"/>
    <col min="5122" max="5122" width="12.44140625" bestFit="1" customWidth="1"/>
    <col min="5377" max="5377" width="19.44140625" customWidth="1"/>
    <col min="5378" max="5378" width="12.44140625" bestFit="1" customWidth="1"/>
    <col min="5633" max="5633" width="19.44140625" customWidth="1"/>
    <col min="5634" max="5634" width="12.44140625" bestFit="1" customWidth="1"/>
    <col min="5889" max="5889" width="19.44140625" customWidth="1"/>
    <col min="5890" max="5890" width="12.44140625" bestFit="1" customWidth="1"/>
    <col min="6145" max="6145" width="19.44140625" customWidth="1"/>
    <col min="6146" max="6146" width="12.44140625" bestFit="1" customWidth="1"/>
    <col min="6401" max="6401" width="19.44140625" customWidth="1"/>
    <col min="6402" max="6402" width="12.44140625" bestFit="1" customWidth="1"/>
    <col min="6657" max="6657" width="19.44140625" customWidth="1"/>
    <col min="6658" max="6658" width="12.44140625" bestFit="1" customWidth="1"/>
    <col min="6913" max="6913" width="19.44140625" customWidth="1"/>
    <col min="6914" max="6914" width="12.44140625" bestFit="1" customWidth="1"/>
    <col min="7169" max="7169" width="19.44140625" customWidth="1"/>
    <col min="7170" max="7170" width="12.44140625" bestFit="1" customWidth="1"/>
    <col min="7425" max="7425" width="19.44140625" customWidth="1"/>
    <col min="7426" max="7426" width="12.44140625" bestFit="1" customWidth="1"/>
    <col min="7681" max="7681" width="19.44140625" customWidth="1"/>
    <col min="7682" max="7682" width="12.44140625" bestFit="1" customWidth="1"/>
    <col min="7937" max="7937" width="19.44140625" customWidth="1"/>
    <col min="7938" max="7938" width="12.44140625" bestFit="1" customWidth="1"/>
    <col min="8193" max="8193" width="19.44140625" customWidth="1"/>
    <col min="8194" max="8194" width="12.44140625" bestFit="1" customWidth="1"/>
    <col min="8449" max="8449" width="19.44140625" customWidth="1"/>
    <col min="8450" max="8450" width="12.44140625" bestFit="1" customWidth="1"/>
    <col min="8705" max="8705" width="19.44140625" customWidth="1"/>
    <col min="8706" max="8706" width="12.44140625" bestFit="1" customWidth="1"/>
    <col min="8961" max="8961" width="19.44140625" customWidth="1"/>
    <col min="8962" max="8962" width="12.44140625" bestFit="1" customWidth="1"/>
    <col min="9217" max="9217" width="19.44140625" customWidth="1"/>
    <col min="9218" max="9218" width="12.44140625" bestFit="1" customWidth="1"/>
    <col min="9473" max="9473" width="19.44140625" customWidth="1"/>
    <col min="9474" max="9474" width="12.44140625" bestFit="1" customWidth="1"/>
    <col min="9729" max="9729" width="19.44140625" customWidth="1"/>
    <col min="9730" max="9730" width="12.44140625" bestFit="1" customWidth="1"/>
    <col min="9985" max="9985" width="19.44140625" customWidth="1"/>
    <col min="9986" max="9986" width="12.44140625" bestFit="1" customWidth="1"/>
    <col min="10241" max="10241" width="19.44140625" customWidth="1"/>
    <col min="10242" max="10242" width="12.44140625" bestFit="1" customWidth="1"/>
    <col min="10497" max="10497" width="19.44140625" customWidth="1"/>
    <col min="10498" max="10498" width="12.44140625" bestFit="1" customWidth="1"/>
    <col min="10753" max="10753" width="19.44140625" customWidth="1"/>
    <col min="10754" max="10754" width="12.44140625" bestFit="1" customWidth="1"/>
    <col min="11009" max="11009" width="19.44140625" customWidth="1"/>
    <col min="11010" max="11010" width="12.44140625" bestFit="1" customWidth="1"/>
    <col min="11265" max="11265" width="19.44140625" customWidth="1"/>
    <col min="11266" max="11266" width="12.44140625" bestFit="1" customWidth="1"/>
    <col min="11521" max="11521" width="19.44140625" customWidth="1"/>
    <col min="11522" max="11522" width="12.44140625" bestFit="1" customWidth="1"/>
    <col min="11777" max="11777" width="19.44140625" customWidth="1"/>
    <col min="11778" max="11778" width="12.44140625" bestFit="1" customWidth="1"/>
    <col min="12033" max="12033" width="19.44140625" customWidth="1"/>
    <col min="12034" max="12034" width="12.44140625" bestFit="1" customWidth="1"/>
    <col min="12289" max="12289" width="19.44140625" customWidth="1"/>
    <col min="12290" max="12290" width="12.44140625" bestFit="1" customWidth="1"/>
    <col min="12545" max="12545" width="19.44140625" customWidth="1"/>
    <col min="12546" max="12546" width="12.44140625" bestFit="1" customWidth="1"/>
    <col min="12801" max="12801" width="19.44140625" customWidth="1"/>
    <col min="12802" max="12802" width="12.44140625" bestFit="1" customWidth="1"/>
    <col min="13057" max="13057" width="19.44140625" customWidth="1"/>
    <col min="13058" max="13058" width="12.44140625" bestFit="1" customWidth="1"/>
    <col min="13313" max="13313" width="19.44140625" customWidth="1"/>
    <col min="13314" max="13314" width="12.44140625" bestFit="1" customWidth="1"/>
    <col min="13569" max="13569" width="19.44140625" customWidth="1"/>
    <col min="13570" max="13570" width="12.44140625" bestFit="1" customWidth="1"/>
    <col min="13825" max="13825" width="19.44140625" customWidth="1"/>
    <col min="13826" max="13826" width="12.44140625" bestFit="1" customWidth="1"/>
    <col min="14081" max="14081" width="19.44140625" customWidth="1"/>
    <col min="14082" max="14082" width="12.44140625" bestFit="1" customWidth="1"/>
    <col min="14337" max="14337" width="19.44140625" customWidth="1"/>
    <col min="14338" max="14338" width="12.44140625" bestFit="1" customWidth="1"/>
    <col min="14593" max="14593" width="19.44140625" customWidth="1"/>
    <col min="14594" max="14594" width="12.44140625" bestFit="1" customWidth="1"/>
    <col min="14849" max="14849" width="19.44140625" customWidth="1"/>
    <col min="14850" max="14850" width="12.44140625" bestFit="1" customWidth="1"/>
    <col min="15105" max="15105" width="19.44140625" customWidth="1"/>
    <col min="15106" max="15106" width="12.44140625" bestFit="1" customWidth="1"/>
    <col min="15361" max="15361" width="19.44140625" customWidth="1"/>
    <col min="15362" max="15362" width="12.44140625" bestFit="1" customWidth="1"/>
    <col min="15617" max="15617" width="19.44140625" customWidth="1"/>
    <col min="15618" max="15618" width="12.44140625" bestFit="1" customWidth="1"/>
    <col min="15873" max="15873" width="19.44140625" customWidth="1"/>
    <col min="15874" max="15874" width="12.44140625" bestFit="1" customWidth="1"/>
    <col min="16129" max="16129" width="19.44140625" customWidth="1"/>
    <col min="16130" max="16130" width="12.44140625" bestFit="1" customWidth="1"/>
  </cols>
  <sheetData>
    <row r="1" spans="1:13" x14ac:dyDescent="0.3">
      <c r="A1" s="1" t="s">
        <v>145</v>
      </c>
    </row>
    <row r="2" spans="1:13" x14ac:dyDescent="0.3">
      <c r="A2" s="1" t="s">
        <v>146</v>
      </c>
    </row>
    <row r="3" spans="1:13" x14ac:dyDescent="0.3">
      <c r="A3" s="1" t="s">
        <v>147</v>
      </c>
    </row>
    <row r="4" spans="1:13" x14ac:dyDescent="0.3">
      <c r="A4" s="1" t="s">
        <v>148</v>
      </c>
      <c r="B4" s="1"/>
      <c r="C4" s="1"/>
      <c r="D4" s="1"/>
      <c r="E4" s="1"/>
      <c r="F4" s="1"/>
    </row>
    <row r="5" spans="1:13" x14ac:dyDescent="0.3">
      <c r="A5" s="1" t="s">
        <v>149</v>
      </c>
      <c r="B5" s="1"/>
      <c r="C5" s="1"/>
      <c r="D5" s="1"/>
      <c r="E5" s="1"/>
      <c r="F5" s="1"/>
    </row>
    <row r="6" spans="1:13" x14ac:dyDescent="0.3">
      <c r="A6" s="1"/>
      <c r="B6" s="1"/>
      <c r="C6" s="1"/>
      <c r="D6" s="1"/>
      <c r="E6" s="1"/>
      <c r="F6" s="1"/>
    </row>
    <row r="7" spans="1:13" x14ac:dyDescent="0.3">
      <c r="A7" s="1" t="s">
        <v>150</v>
      </c>
      <c r="B7" s="1">
        <v>1</v>
      </c>
      <c r="C7" s="1">
        <v>2</v>
      </c>
      <c r="D7" s="1">
        <v>3</v>
      </c>
      <c r="E7" s="1">
        <v>4</v>
      </c>
      <c r="F7" s="1">
        <v>5</v>
      </c>
      <c r="G7" s="1">
        <v>6</v>
      </c>
      <c r="H7" s="1">
        <v>7</v>
      </c>
      <c r="I7" s="1">
        <v>8</v>
      </c>
      <c r="J7" s="1">
        <v>9</v>
      </c>
      <c r="K7" s="1">
        <v>10</v>
      </c>
    </row>
    <row r="8" spans="1:13" x14ac:dyDescent="0.3">
      <c r="A8" s="1" t="s">
        <v>151</v>
      </c>
      <c r="B8" s="1">
        <v>226</v>
      </c>
      <c r="C8" s="1">
        <v>803</v>
      </c>
      <c r="D8" s="1">
        <v>625</v>
      </c>
      <c r="E8" s="1">
        <v>871</v>
      </c>
      <c r="F8" s="1">
        <v>326</v>
      </c>
      <c r="G8" s="1">
        <v>288</v>
      </c>
      <c r="H8" s="1">
        <v>724</v>
      </c>
      <c r="I8" s="1">
        <v>149</v>
      </c>
      <c r="J8" s="1">
        <v>637</v>
      </c>
      <c r="K8" s="1">
        <v>807</v>
      </c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1" t="s">
        <v>152</v>
      </c>
      <c r="B10" s="1"/>
      <c r="C10" s="1"/>
      <c r="D10" s="1"/>
      <c r="E10" s="1"/>
      <c r="F10" s="1"/>
    </row>
    <row r="11" spans="1:13" x14ac:dyDescent="0.3">
      <c r="A11" s="1" t="s">
        <v>153</v>
      </c>
      <c r="B11" s="1"/>
      <c r="C11" s="1"/>
      <c r="D11" s="1"/>
      <c r="E11" s="1"/>
      <c r="F11" s="1"/>
    </row>
    <row r="12" spans="1:13" x14ac:dyDescent="0.3">
      <c r="A12" s="1" t="s">
        <v>154</v>
      </c>
      <c r="B12" s="1"/>
      <c r="C12" s="1"/>
      <c r="D12" s="1"/>
      <c r="E12" s="1"/>
      <c r="F12" s="1"/>
    </row>
    <row r="13" spans="1:13" x14ac:dyDescent="0.3">
      <c r="A13" s="6"/>
      <c r="B13" s="1"/>
      <c r="C13" s="1"/>
      <c r="D13" s="1"/>
      <c r="E13" s="1"/>
      <c r="F13" s="1"/>
    </row>
    <row r="14" spans="1:13" x14ac:dyDescent="0.3">
      <c r="A14" s="10" t="s">
        <v>14</v>
      </c>
    </row>
    <row r="15" spans="1:13" x14ac:dyDescent="0.3">
      <c r="A15" s="10" t="s">
        <v>20</v>
      </c>
      <c r="B15" s="18">
        <v>10</v>
      </c>
    </row>
    <row r="16" spans="1:13" x14ac:dyDescent="0.3">
      <c r="A16" s="10" t="s">
        <v>155</v>
      </c>
      <c r="B16" s="16">
        <f>AVERAGE(B8:K8)</f>
        <v>545.6</v>
      </c>
    </row>
    <row r="17" spans="1:4" x14ac:dyDescent="0.3">
      <c r="A17" s="10" t="s">
        <v>156</v>
      </c>
      <c r="B17" s="28">
        <f>VAR(B8:K8)</f>
        <v>73441.377777777772</v>
      </c>
    </row>
    <row r="18" spans="1:4" x14ac:dyDescent="0.3">
      <c r="A18" s="10"/>
      <c r="B18" s="28"/>
    </row>
    <row r="19" spans="1:4" x14ac:dyDescent="0.3">
      <c r="A19" t="s">
        <v>157</v>
      </c>
      <c r="B19">
        <v>0.9</v>
      </c>
    </row>
    <row r="20" spans="1:4" ht="15.6" x14ac:dyDescent="0.35">
      <c r="A20" s="11" t="s">
        <v>158</v>
      </c>
      <c r="B20" s="16">
        <f>TINV((1-B19),9)</f>
        <v>1.8331129326562374</v>
      </c>
    </row>
    <row r="21" spans="1:4" x14ac:dyDescent="0.3">
      <c r="A21" s="11"/>
      <c r="B21" s="28"/>
    </row>
    <row r="22" spans="1:4" x14ac:dyDescent="0.3">
      <c r="A22" s="11" t="s">
        <v>159</v>
      </c>
      <c r="D22">
        <f>B16-B20*SQRT(B17/B15)</f>
        <v>388.50598871250389</v>
      </c>
    </row>
    <row r="23" spans="1:4" x14ac:dyDescent="0.3">
      <c r="A23" s="11" t="s">
        <v>160</v>
      </c>
      <c r="D23">
        <f>B16+B20*SQRT(B17/B15)</f>
        <v>702.6940112874961</v>
      </c>
    </row>
    <row r="25" spans="1:4" x14ac:dyDescent="0.3">
      <c r="A25" s="11" t="s">
        <v>41</v>
      </c>
      <c r="B25" s="16"/>
      <c r="C25" s="14"/>
    </row>
    <row r="26" spans="1:4" x14ac:dyDescent="0.3">
      <c r="A26" s="14" t="s">
        <v>53</v>
      </c>
      <c r="B26">
        <v>0.01</v>
      </c>
    </row>
    <row r="27" spans="1:4" x14ac:dyDescent="0.3">
      <c r="A27" s="11" t="s">
        <v>161</v>
      </c>
      <c r="B27" s="16">
        <f>-TINV(B26*2,9)</f>
        <v>-2.8214379250258084</v>
      </c>
    </row>
    <row r="28" spans="1:4" x14ac:dyDescent="0.3">
      <c r="A28" s="11"/>
      <c r="B28" s="16"/>
    </row>
    <row r="29" spans="1:4" x14ac:dyDescent="0.3">
      <c r="A29" s="11" t="s">
        <v>84</v>
      </c>
      <c r="B29" s="16">
        <f>(B16-600)/SQRT(B17/B15)</f>
        <v>-0.63478768362468174</v>
      </c>
    </row>
    <row r="30" spans="1:4" x14ac:dyDescent="0.3">
      <c r="A30" s="11" t="s">
        <v>162</v>
      </c>
      <c r="B30" s="16"/>
    </row>
    <row r="31" spans="1:4" x14ac:dyDescent="0.3">
      <c r="A31" s="10"/>
      <c r="B31" s="18"/>
    </row>
    <row r="32" spans="1:4" x14ac:dyDescent="0.3">
      <c r="A32" s="10" t="s">
        <v>22</v>
      </c>
    </row>
    <row r="33" spans="1:2" x14ac:dyDescent="0.3">
      <c r="A33" s="10" t="s">
        <v>58</v>
      </c>
      <c r="B33">
        <f>TDIST(-B29,9,1)</f>
        <v>0.27068293381003794</v>
      </c>
    </row>
    <row r="35" spans="1:2" x14ac:dyDescent="0.3">
      <c r="A35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51"/>
  <sheetViews>
    <sheetView workbookViewId="0">
      <selection activeCell="I19" sqref="I19"/>
    </sheetView>
  </sheetViews>
  <sheetFormatPr defaultRowHeight="14.4" x14ac:dyDescent="0.3"/>
  <cols>
    <col min="2" max="2" width="10.5546875" bestFit="1" customWidth="1"/>
    <col min="3" max="3" width="12.44140625" bestFit="1" customWidth="1"/>
    <col min="258" max="258" width="10.5546875" bestFit="1" customWidth="1"/>
    <col min="259" max="259" width="12.44140625" bestFit="1" customWidth="1"/>
    <col min="514" max="514" width="10.5546875" bestFit="1" customWidth="1"/>
    <col min="515" max="515" width="12.44140625" bestFit="1" customWidth="1"/>
    <col min="770" max="770" width="10.5546875" bestFit="1" customWidth="1"/>
    <col min="771" max="771" width="12.44140625" bestFit="1" customWidth="1"/>
    <col min="1026" max="1026" width="10.5546875" bestFit="1" customWidth="1"/>
    <col min="1027" max="1027" width="12.44140625" bestFit="1" customWidth="1"/>
    <col min="1282" max="1282" width="10.5546875" bestFit="1" customWidth="1"/>
    <col min="1283" max="1283" width="12.44140625" bestFit="1" customWidth="1"/>
    <col min="1538" max="1538" width="10.5546875" bestFit="1" customWidth="1"/>
    <col min="1539" max="1539" width="12.44140625" bestFit="1" customWidth="1"/>
    <col min="1794" max="1794" width="10.5546875" bestFit="1" customWidth="1"/>
    <col min="1795" max="1795" width="12.44140625" bestFit="1" customWidth="1"/>
    <col min="2050" max="2050" width="10.5546875" bestFit="1" customWidth="1"/>
    <col min="2051" max="2051" width="12.44140625" bestFit="1" customWidth="1"/>
    <col min="2306" max="2306" width="10.5546875" bestFit="1" customWidth="1"/>
    <col min="2307" max="2307" width="12.44140625" bestFit="1" customWidth="1"/>
    <col min="2562" max="2562" width="10.5546875" bestFit="1" customWidth="1"/>
    <col min="2563" max="2563" width="12.44140625" bestFit="1" customWidth="1"/>
    <col min="2818" max="2818" width="10.5546875" bestFit="1" customWidth="1"/>
    <col min="2819" max="2819" width="12.44140625" bestFit="1" customWidth="1"/>
    <col min="3074" max="3074" width="10.5546875" bestFit="1" customWidth="1"/>
    <col min="3075" max="3075" width="12.44140625" bestFit="1" customWidth="1"/>
    <col min="3330" max="3330" width="10.5546875" bestFit="1" customWidth="1"/>
    <col min="3331" max="3331" width="12.44140625" bestFit="1" customWidth="1"/>
    <col min="3586" max="3586" width="10.5546875" bestFit="1" customWidth="1"/>
    <col min="3587" max="3587" width="12.44140625" bestFit="1" customWidth="1"/>
    <col min="3842" max="3842" width="10.5546875" bestFit="1" customWidth="1"/>
    <col min="3843" max="3843" width="12.44140625" bestFit="1" customWidth="1"/>
    <col min="4098" max="4098" width="10.5546875" bestFit="1" customWidth="1"/>
    <col min="4099" max="4099" width="12.44140625" bestFit="1" customWidth="1"/>
    <col min="4354" max="4354" width="10.5546875" bestFit="1" customWidth="1"/>
    <col min="4355" max="4355" width="12.44140625" bestFit="1" customWidth="1"/>
    <col min="4610" max="4610" width="10.5546875" bestFit="1" customWidth="1"/>
    <col min="4611" max="4611" width="12.44140625" bestFit="1" customWidth="1"/>
    <col min="4866" max="4866" width="10.5546875" bestFit="1" customWidth="1"/>
    <col min="4867" max="4867" width="12.44140625" bestFit="1" customWidth="1"/>
    <col min="5122" max="5122" width="10.5546875" bestFit="1" customWidth="1"/>
    <col min="5123" max="5123" width="12.44140625" bestFit="1" customWidth="1"/>
    <col min="5378" max="5378" width="10.5546875" bestFit="1" customWidth="1"/>
    <col min="5379" max="5379" width="12.44140625" bestFit="1" customWidth="1"/>
    <col min="5634" max="5634" width="10.5546875" bestFit="1" customWidth="1"/>
    <col min="5635" max="5635" width="12.44140625" bestFit="1" customWidth="1"/>
    <col min="5890" max="5890" width="10.5546875" bestFit="1" customWidth="1"/>
    <col min="5891" max="5891" width="12.44140625" bestFit="1" customWidth="1"/>
    <col min="6146" max="6146" width="10.5546875" bestFit="1" customWidth="1"/>
    <col min="6147" max="6147" width="12.44140625" bestFit="1" customWidth="1"/>
    <col min="6402" max="6402" width="10.5546875" bestFit="1" customWidth="1"/>
    <col min="6403" max="6403" width="12.44140625" bestFit="1" customWidth="1"/>
    <col min="6658" max="6658" width="10.5546875" bestFit="1" customWidth="1"/>
    <col min="6659" max="6659" width="12.44140625" bestFit="1" customWidth="1"/>
    <col min="6914" max="6914" width="10.5546875" bestFit="1" customWidth="1"/>
    <col min="6915" max="6915" width="12.44140625" bestFit="1" customWidth="1"/>
    <col min="7170" max="7170" width="10.5546875" bestFit="1" customWidth="1"/>
    <col min="7171" max="7171" width="12.44140625" bestFit="1" customWidth="1"/>
    <col min="7426" max="7426" width="10.5546875" bestFit="1" customWidth="1"/>
    <col min="7427" max="7427" width="12.44140625" bestFit="1" customWidth="1"/>
    <col min="7682" max="7682" width="10.5546875" bestFit="1" customWidth="1"/>
    <col min="7683" max="7683" width="12.44140625" bestFit="1" customWidth="1"/>
    <col min="7938" max="7938" width="10.5546875" bestFit="1" customWidth="1"/>
    <col min="7939" max="7939" width="12.44140625" bestFit="1" customWidth="1"/>
    <col min="8194" max="8194" width="10.5546875" bestFit="1" customWidth="1"/>
    <col min="8195" max="8195" width="12.44140625" bestFit="1" customWidth="1"/>
    <col min="8450" max="8450" width="10.5546875" bestFit="1" customWidth="1"/>
    <col min="8451" max="8451" width="12.44140625" bestFit="1" customWidth="1"/>
    <col min="8706" max="8706" width="10.5546875" bestFit="1" customWidth="1"/>
    <col min="8707" max="8707" width="12.44140625" bestFit="1" customWidth="1"/>
    <col min="8962" max="8962" width="10.5546875" bestFit="1" customWidth="1"/>
    <col min="8963" max="8963" width="12.44140625" bestFit="1" customWidth="1"/>
    <col min="9218" max="9218" width="10.5546875" bestFit="1" customWidth="1"/>
    <col min="9219" max="9219" width="12.44140625" bestFit="1" customWidth="1"/>
    <col min="9474" max="9474" width="10.5546875" bestFit="1" customWidth="1"/>
    <col min="9475" max="9475" width="12.44140625" bestFit="1" customWidth="1"/>
    <col min="9730" max="9730" width="10.5546875" bestFit="1" customWidth="1"/>
    <col min="9731" max="9731" width="12.44140625" bestFit="1" customWidth="1"/>
    <col min="9986" max="9986" width="10.5546875" bestFit="1" customWidth="1"/>
    <col min="9987" max="9987" width="12.44140625" bestFit="1" customWidth="1"/>
    <col min="10242" max="10242" width="10.5546875" bestFit="1" customWidth="1"/>
    <col min="10243" max="10243" width="12.44140625" bestFit="1" customWidth="1"/>
    <col min="10498" max="10498" width="10.5546875" bestFit="1" customWidth="1"/>
    <col min="10499" max="10499" width="12.44140625" bestFit="1" customWidth="1"/>
    <col min="10754" max="10754" width="10.5546875" bestFit="1" customWidth="1"/>
    <col min="10755" max="10755" width="12.44140625" bestFit="1" customWidth="1"/>
    <col min="11010" max="11010" width="10.5546875" bestFit="1" customWidth="1"/>
    <col min="11011" max="11011" width="12.44140625" bestFit="1" customWidth="1"/>
    <col min="11266" max="11266" width="10.5546875" bestFit="1" customWidth="1"/>
    <col min="11267" max="11267" width="12.44140625" bestFit="1" customWidth="1"/>
    <col min="11522" max="11522" width="10.5546875" bestFit="1" customWidth="1"/>
    <col min="11523" max="11523" width="12.44140625" bestFit="1" customWidth="1"/>
    <col min="11778" max="11778" width="10.5546875" bestFit="1" customWidth="1"/>
    <col min="11779" max="11779" width="12.44140625" bestFit="1" customWidth="1"/>
    <col min="12034" max="12034" width="10.5546875" bestFit="1" customWidth="1"/>
    <col min="12035" max="12035" width="12.44140625" bestFit="1" customWidth="1"/>
    <col min="12290" max="12290" width="10.5546875" bestFit="1" customWidth="1"/>
    <col min="12291" max="12291" width="12.44140625" bestFit="1" customWidth="1"/>
    <col min="12546" max="12546" width="10.5546875" bestFit="1" customWidth="1"/>
    <col min="12547" max="12547" width="12.44140625" bestFit="1" customWidth="1"/>
    <col min="12802" max="12802" width="10.5546875" bestFit="1" customWidth="1"/>
    <col min="12803" max="12803" width="12.44140625" bestFit="1" customWidth="1"/>
    <col min="13058" max="13058" width="10.5546875" bestFit="1" customWidth="1"/>
    <col min="13059" max="13059" width="12.44140625" bestFit="1" customWidth="1"/>
    <col min="13314" max="13314" width="10.5546875" bestFit="1" customWidth="1"/>
    <col min="13315" max="13315" width="12.44140625" bestFit="1" customWidth="1"/>
    <col min="13570" max="13570" width="10.5546875" bestFit="1" customWidth="1"/>
    <col min="13571" max="13571" width="12.44140625" bestFit="1" customWidth="1"/>
    <col min="13826" max="13826" width="10.5546875" bestFit="1" customWidth="1"/>
    <col min="13827" max="13827" width="12.44140625" bestFit="1" customWidth="1"/>
    <col min="14082" max="14082" width="10.5546875" bestFit="1" customWidth="1"/>
    <col min="14083" max="14083" width="12.44140625" bestFit="1" customWidth="1"/>
    <col min="14338" max="14338" width="10.5546875" bestFit="1" customWidth="1"/>
    <col min="14339" max="14339" width="12.44140625" bestFit="1" customWidth="1"/>
    <col min="14594" max="14594" width="10.5546875" bestFit="1" customWidth="1"/>
    <col min="14595" max="14595" width="12.44140625" bestFit="1" customWidth="1"/>
    <col min="14850" max="14850" width="10.5546875" bestFit="1" customWidth="1"/>
    <col min="14851" max="14851" width="12.44140625" bestFit="1" customWidth="1"/>
    <col min="15106" max="15106" width="10.5546875" bestFit="1" customWidth="1"/>
    <col min="15107" max="15107" width="12.44140625" bestFit="1" customWidth="1"/>
    <col min="15362" max="15362" width="10.5546875" bestFit="1" customWidth="1"/>
    <col min="15363" max="15363" width="12.44140625" bestFit="1" customWidth="1"/>
    <col min="15618" max="15618" width="10.5546875" bestFit="1" customWidth="1"/>
    <col min="15619" max="15619" width="12.44140625" bestFit="1" customWidth="1"/>
    <col min="15874" max="15874" width="10.5546875" bestFit="1" customWidth="1"/>
    <col min="15875" max="15875" width="12.44140625" bestFit="1" customWidth="1"/>
    <col min="16130" max="16130" width="10.5546875" bestFit="1" customWidth="1"/>
    <col min="16131" max="16131" width="12.44140625" bestFit="1" customWidth="1"/>
  </cols>
  <sheetData>
    <row r="1" spans="1:2" x14ac:dyDescent="0.3">
      <c r="A1" s="1" t="s">
        <v>164</v>
      </c>
    </row>
    <row r="2" spans="1:2" x14ac:dyDescent="0.3">
      <c r="A2" s="1" t="s">
        <v>165</v>
      </c>
    </row>
    <row r="3" spans="1:2" x14ac:dyDescent="0.3">
      <c r="A3" s="1" t="s">
        <v>166</v>
      </c>
    </row>
    <row r="4" spans="1:2" x14ac:dyDescent="0.3">
      <c r="A4" s="1" t="s">
        <v>167</v>
      </c>
    </row>
    <row r="5" spans="1:2" x14ac:dyDescent="0.3">
      <c r="A5" s="1" t="s">
        <v>168</v>
      </c>
    </row>
    <row r="6" spans="1:2" x14ac:dyDescent="0.3">
      <c r="A6" s="1" t="s">
        <v>169</v>
      </c>
    </row>
    <row r="7" spans="1:2" x14ac:dyDescent="0.3">
      <c r="A7" s="1" t="s">
        <v>170</v>
      </c>
    </row>
    <row r="8" spans="1:2" x14ac:dyDescent="0.3">
      <c r="A8" s="1" t="s">
        <v>171</v>
      </c>
    </row>
    <row r="9" spans="1:2" x14ac:dyDescent="0.3">
      <c r="A9" s="1" t="s">
        <v>172</v>
      </c>
    </row>
    <row r="10" spans="1:2" x14ac:dyDescent="0.3">
      <c r="A10" s="1"/>
    </row>
    <row r="11" spans="1:2" x14ac:dyDescent="0.3">
      <c r="A11" s="1"/>
    </row>
    <row r="12" spans="1:2" x14ac:dyDescent="0.3">
      <c r="A12" s="10" t="s">
        <v>20</v>
      </c>
      <c r="B12" s="18">
        <v>40</v>
      </c>
    </row>
    <row r="14" spans="1:2" x14ac:dyDescent="0.3">
      <c r="A14" s="29" t="s">
        <v>13</v>
      </c>
      <c r="B14" s="30">
        <f>18/B12</f>
        <v>0.45</v>
      </c>
    </row>
    <row r="16" spans="1:2" x14ac:dyDescent="0.3">
      <c r="A16" t="s">
        <v>14</v>
      </c>
    </row>
    <row r="17" spans="1:201" x14ac:dyDescent="0.3">
      <c r="A17" s="14" t="s">
        <v>53</v>
      </c>
      <c r="B17">
        <v>0.05</v>
      </c>
    </row>
    <row r="18" spans="1:201" x14ac:dyDescent="0.3">
      <c r="A18" s="11" t="s">
        <v>38</v>
      </c>
      <c r="B18" s="16">
        <f>-NORMSINV(1-B17)</f>
        <v>-1.6448536269514715</v>
      </c>
    </row>
    <row r="19" spans="1:201" x14ac:dyDescent="0.3">
      <c r="A19" s="10" t="s">
        <v>84</v>
      </c>
      <c r="B19" s="18"/>
      <c r="C19">
        <f>(B14-0.6)/SQRT(0.6*(1-0.6)/B12)</f>
        <v>-1.9364916731037081</v>
      </c>
    </row>
    <row r="20" spans="1:201" x14ac:dyDescent="0.3">
      <c r="A20" s="10"/>
      <c r="B20" s="18"/>
    </row>
    <row r="21" spans="1:201" x14ac:dyDescent="0.3">
      <c r="A21" s="10" t="s">
        <v>173</v>
      </c>
    </row>
    <row r="22" spans="1:201" x14ac:dyDescent="0.3">
      <c r="A22" s="10"/>
    </row>
    <row r="23" spans="1:201" x14ac:dyDescent="0.3">
      <c r="A23" s="10" t="s">
        <v>41</v>
      </c>
      <c r="B23" s="28"/>
    </row>
    <row r="24" spans="1:201" x14ac:dyDescent="0.3">
      <c r="A24" s="10" t="s">
        <v>13</v>
      </c>
      <c r="B24" s="30">
        <f>18/B12</f>
        <v>0.45</v>
      </c>
    </row>
    <row r="25" spans="1:201" x14ac:dyDescent="0.3">
      <c r="A25" s="14" t="s">
        <v>15</v>
      </c>
      <c r="B25">
        <v>0.9</v>
      </c>
    </row>
    <row r="26" spans="1:201" x14ac:dyDescent="0.3">
      <c r="A26" s="11" t="s">
        <v>174</v>
      </c>
      <c r="B26" s="16">
        <f>NORMSINV(0.95)</f>
        <v>1.6448536269514715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</row>
    <row r="27" spans="1:201" x14ac:dyDescent="0.3">
      <c r="A27" s="11"/>
      <c r="B27" s="28"/>
    </row>
    <row r="28" spans="1:201" x14ac:dyDescent="0.3">
      <c r="A28" s="11" t="s">
        <v>175</v>
      </c>
      <c r="F28">
        <f>B24-B26*SQRT(B24*(1-B24)/B12)</f>
        <v>0.32061472215813985</v>
      </c>
    </row>
    <row r="29" spans="1:201" x14ac:dyDescent="0.3">
      <c r="A29" s="11" t="s">
        <v>176</v>
      </c>
      <c r="F29">
        <f>B24+B26*SQRT(B24*(1-B24)/B12)</f>
        <v>0.57938527784186022</v>
      </c>
    </row>
    <row r="30" spans="1:201" x14ac:dyDescent="0.3">
      <c r="A30" s="10"/>
    </row>
    <row r="31" spans="1:201" x14ac:dyDescent="0.3">
      <c r="A31" s="10" t="s">
        <v>177</v>
      </c>
      <c r="C31">
        <f>F29-F28</f>
        <v>0.25877055568372037</v>
      </c>
    </row>
    <row r="32" spans="1:201" x14ac:dyDescent="0.3">
      <c r="A32" s="10" t="s">
        <v>22</v>
      </c>
    </row>
    <row r="33" spans="1:2" x14ac:dyDescent="0.3">
      <c r="A33" s="10" t="s">
        <v>178</v>
      </c>
      <c r="B33">
        <f>4*B26^2*B24*(1-B24)/0.1^2</f>
        <v>267.84880195544559</v>
      </c>
    </row>
    <row r="34" spans="1:2" x14ac:dyDescent="0.3">
      <c r="A34" s="10" t="s">
        <v>179</v>
      </c>
    </row>
    <row r="35" spans="1:2" x14ac:dyDescent="0.3">
      <c r="A35" s="10" t="s">
        <v>178</v>
      </c>
      <c r="B35">
        <f>4*B26^2*0.5^2/0.1^2</f>
        <v>270.55434540954099</v>
      </c>
    </row>
    <row r="51" spans="1:1" x14ac:dyDescent="0.3">
      <c r="A51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sqref="A1:XFD1048576"/>
    </sheetView>
  </sheetViews>
  <sheetFormatPr defaultRowHeight="14.4" x14ac:dyDescent="0.3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1.44140625" customWidth="1"/>
    <col min="258" max="258" width="6.33203125" customWidth="1"/>
    <col min="259" max="259" width="6.6640625" customWidth="1"/>
    <col min="260" max="260" width="7.109375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1.44140625" customWidth="1"/>
    <col min="514" max="514" width="6.33203125" customWidth="1"/>
    <col min="515" max="515" width="6.6640625" customWidth="1"/>
    <col min="516" max="516" width="7.109375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1.44140625" customWidth="1"/>
    <col min="770" max="770" width="6.33203125" customWidth="1"/>
    <col min="771" max="771" width="6.6640625" customWidth="1"/>
    <col min="772" max="772" width="7.109375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1.44140625" customWidth="1"/>
    <col min="1026" max="1026" width="6.33203125" customWidth="1"/>
    <col min="1027" max="1027" width="6.6640625" customWidth="1"/>
    <col min="1028" max="1028" width="7.109375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1.44140625" customWidth="1"/>
    <col min="1282" max="1282" width="6.33203125" customWidth="1"/>
    <col min="1283" max="1283" width="6.6640625" customWidth="1"/>
    <col min="1284" max="1284" width="7.109375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1.44140625" customWidth="1"/>
    <col min="1538" max="1538" width="6.33203125" customWidth="1"/>
    <col min="1539" max="1539" width="6.6640625" customWidth="1"/>
    <col min="1540" max="1540" width="7.109375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1.44140625" customWidth="1"/>
    <col min="1794" max="1794" width="6.33203125" customWidth="1"/>
    <col min="1795" max="1795" width="6.6640625" customWidth="1"/>
    <col min="1796" max="1796" width="7.109375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1.44140625" customWidth="1"/>
    <col min="2050" max="2050" width="6.33203125" customWidth="1"/>
    <col min="2051" max="2051" width="6.6640625" customWidth="1"/>
    <col min="2052" max="2052" width="7.109375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1.44140625" customWidth="1"/>
    <col min="2306" max="2306" width="6.33203125" customWidth="1"/>
    <col min="2307" max="2307" width="6.6640625" customWidth="1"/>
    <col min="2308" max="2308" width="7.109375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1.44140625" customWidth="1"/>
    <col min="2562" max="2562" width="6.33203125" customWidth="1"/>
    <col min="2563" max="2563" width="6.6640625" customWidth="1"/>
    <col min="2564" max="2564" width="7.109375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1.44140625" customWidth="1"/>
    <col min="2818" max="2818" width="6.33203125" customWidth="1"/>
    <col min="2819" max="2819" width="6.6640625" customWidth="1"/>
    <col min="2820" max="2820" width="7.109375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1.44140625" customWidth="1"/>
    <col min="3074" max="3074" width="6.33203125" customWidth="1"/>
    <col min="3075" max="3075" width="6.6640625" customWidth="1"/>
    <col min="3076" max="3076" width="7.109375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1.44140625" customWidth="1"/>
    <col min="3330" max="3330" width="6.33203125" customWidth="1"/>
    <col min="3331" max="3331" width="6.6640625" customWidth="1"/>
    <col min="3332" max="3332" width="7.109375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1.44140625" customWidth="1"/>
    <col min="3586" max="3586" width="6.33203125" customWidth="1"/>
    <col min="3587" max="3587" width="6.6640625" customWidth="1"/>
    <col min="3588" max="3588" width="7.109375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1.44140625" customWidth="1"/>
    <col min="3842" max="3842" width="6.33203125" customWidth="1"/>
    <col min="3843" max="3843" width="6.6640625" customWidth="1"/>
    <col min="3844" max="3844" width="7.109375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1.44140625" customWidth="1"/>
    <col min="4098" max="4098" width="6.33203125" customWidth="1"/>
    <col min="4099" max="4099" width="6.6640625" customWidth="1"/>
    <col min="4100" max="4100" width="7.109375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1.44140625" customWidth="1"/>
    <col min="4354" max="4354" width="6.33203125" customWidth="1"/>
    <col min="4355" max="4355" width="6.6640625" customWidth="1"/>
    <col min="4356" max="4356" width="7.109375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1.44140625" customWidth="1"/>
    <col min="4610" max="4610" width="6.33203125" customWidth="1"/>
    <col min="4611" max="4611" width="6.6640625" customWidth="1"/>
    <col min="4612" max="4612" width="7.109375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1.44140625" customWidth="1"/>
    <col min="4866" max="4866" width="6.33203125" customWidth="1"/>
    <col min="4867" max="4867" width="6.6640625" customWidth="1"/>
    <col min="4868" max="4868" width="7.109375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1.44140625" customWidth="1"/>
    <col min="5122" max="5122" width="6.33203125" customWidth="1"/>
    <col min="5123" max="5123" width="6.6640625" customWidth="1"/>
    <col min="5124" max="5124" width="7.109375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1.44140625" customWidth="1"/>
    <col min="5378" max="5378" width="6.33203125" customWidth="1"/>
    <col min="5379" max="5379" width="6.6640625" customWidth="1"/>
    <col min="5380" max="5380" width="7.109375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1.44140625" customWidth="1"/>
    <col min="5634" max="5634" width="6.33203125" customWidth="1"/>
    <col min="5635" max="5635" width="6.6640625" customWidth="1"/>
    <col min="5636" max="5636" width="7.109375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1.44140625" customWidth="1"/>
    <col min="5890" max="5890" width="6.33203125" customWidth="1"/>
    <col min="5891" max="5891" width="6.6640625" customWidth="1"/>
    <col min="5892" max="5892" width="7.109375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1.44140625" customWidth="1"/>
    <col min="6146" max="6146" width="6.33203125" customWidth="1"/>
    <col min="6147" max="6147" width="6.6640625" customWidth="1"/>
    <col min="6148" max="6148" width="7.109375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1.44140625" customWidth="1"/>
    <col min="6402" max="6402" width="6.33203125" customWidth="1"/>
    <col min="6403" max="6403" width="6.6640625" customWidth="1"/>
    <col min="6404" max="6404" width="7.109375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1.44140625" customWidth="1"/>
    <col min="6658" max="6658" width="6.33203125" customWidth="1"/>
    <col min="6659" max="6659" width="6.6640625" customWidth="1"/>
    <col min="6660" max="6660" width="7.109375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1.44140625" customWidth="1"/>
    <col min="6914" max="6914" width="6.33203125" customWidth="1"/>
    <col min="6915" max="6915" width="6.6640625" customWidth="1"/>
    <col min="6916" max="6916" width="7.109375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1.44140625" customWidth="1"/>
    <col min="7170" max="7170" width="6.33203125" customWidth="1"/>
    <col min="7171" max="7171" width="6.6640625" customWidth="1"/>
    <col min="7172" max="7172" width="7.109375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1.44140625" customWidth="1"/>
    <col min="7426" max="7426" width="6.33203125" customWidth="1"/>
    <col min="7427" max="7427" width="6.6640625" customWidth="1"/>
    <col min="7428" max="7428" width="7.109375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1.44140625" customWidth="1"/>
    <col min="7682" max="7682" width="6.33203125" customWidth="1"/>
    <col min="7683" max="7683" width="6.6640625" customWidth="1"/>
    <col min="7684" max="7684" width="7.109375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1.44140625" customWidth="1"/>
    <col min="7938" max="7938" width="6.33203125" customWidth="1"/>
    <col min="7939" max="7939" width="6.6640625" customWidth="1"/>
    <col min="7940" max="7940" width="7.109375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1.44140625" customWidth="1"/>
    <col min="8194" max="8194" width="6.33203125" customWidth="1"/>
    <col min="8195" max="8195" width="6.6640625" customWidth="1"/>
    <col min="8196" max="8196" width="7.109375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1.44140625" customWidth="1"/>
    <col min="8450" max="8450" width="6.33203125" customWidth="1"/>
    <col min="8451" max="8451" width="6.6640625" customWidth="1"/>
    <col min="8452" max="8452" width="7.109375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1.44140625" customWidth="1"/>
    <col min="8706" max="8706" width="6.33203125" customWidth="1"/>
    <col min="8707" max="8707" width="6.6640625" customWidth="1"/>
    <col min="8708" max="8708" width="7.109375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1.44140625" customWidth="1"/>
    <col min="8962" max="8962" width="6.33203125" customWidth="1"/>
    <col min="8963" max="8963" width="6.6640625" customWidth="1"/>
    <col min="8964" max="8964" width="7.109375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1.44140625" customWidth="1"/>
    <col min="9218" max="9218" width="6.33203125" customWidth="1"/>
    <col min="9219" max="9219" width="6.6640625" customWidth="1"/>
    <col min="9220" max="9220" width="7.109375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1.44140625" customWidth="1"/>
    <col min="9474" max="9474" width="6.33203125" customWidth="1"/>
    <col min="9475" max="9475" width="6.6640625" customWidth="1"/>
    <col min="9476" max="9476" width="7.109375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1.44140625" customWidth="1"/>
    <col min="9730" max="9730" width="6.33203125" customWidth="1"/>
    <col min="9731" max="9731" width="6.6640625" customWidth="1"/>
    <col min="9732" max="9732" width="7.109375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1.44140625" customWidth="1"/>
    <col min="9986" max="9986" width="6.33203125" customWidth="1"/>
    <col min="9987" max="9987" width="6.6640625" customWidth="1"/>
    <col min="9988" max="9988" width="7.109375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1.44140625" customWidth="1"/>
    <col min="10242" max="10242" width="6.33203125" customWidth="1"/>
    <col min="10243" max="10243" width="6.6640625" customWidth="1"/>
    <col min="10244" max="10244" width="7.109375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1.44140625" customWidth="1"/>
    <col min="10498" max="10498" width="6.33203125" customWidth="1"/>
    <col min="10499" max="10499" width="6.6640625" customWidth="1"/>
    <col min="10500" max="10500" width="7.109375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1.44140625" customWidth="1"/>
    <col min="10754" max="10754" width="6.33203125" customWidth="1"/>
    <col min="10755" max="10755" width="6.6640625" customWidth="1"/>
    <col min="10756" max="10756" width="7.109375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1.44140625" customWidth="1"/>
    <col min="11010" max="11010" width="6.33203125" customWidth="1"/>
    <col min="11011" max="11011" width="6.6640625" customWidth="1"/>
    <col min="11012" max="11012" width="7.109375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1.44140625" customWidth="1"/>
    <col min="11266" max="11266" width="6.33203125" customWidth="1"/>
    <col min="11267" max="11267" width="6.6640625" customWidth="1"/>
    <col min="11268" max="11268" width="7.109375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1.44140625" customWidth="1"/>
    <col min="11522" max="11522" width="6.33203125" customWidth="1"/>
    <col min="11523" max="11523" width="6.6640625" customWidth="1"/>
    <col min="11524" max="11524" width="7.109375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1.44140625" customWidth="1"/>
    <col min="11778" max="11778" width="6.33203125" customWidth="1"/>
    <col min="11779" max="11779" width="6.6640625" customWidth="1"/>
    <col min="11780" max="11780" width="7.109375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1.44140625" customWidth="1"/>
    <col min="12034" max="12034" width="6.33203125" customWidth="1"/>
    <col min="12035" max="12035" width="6.6640625" customWidth="1"/>
    <col min="12036" max="12036" width="7.109375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1.44140625" customWidth="1"/>
    <col min="12290" max="12290" width="6.33203125" customWidth="1"/>
    <col min="12291" max="12291" width="6.6640625" customWidth="1"/>
    <col min="12292" max="12292" width="7.109375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1.44140625" customWidth="1"/>
    <col min="12546" max="12546" width="6.33203125" customWidth="1"/>
    <col min="12547" max="12547" width="6.6640625" customWidth="1"/>
    <col min="12548" max="12548" width="7.109375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1.44140625" customWidth="1"/>
    <col min="12802" max="12802" width="6.33203125" customWidth="1"/>
    <col min="12803" max="12803" width="6.6640625" customWidth="1"/>
    <col min="12804" max="12804" width="7.109375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1.44140625" customWidth="1"/>
    <col min="13058" max="13058" width="6.33203125" customWidth="1"/>
    <col min="13059" max="13059" width="6.6640625" customWidth="1"/>
    <col min="13060" max="13060" width="7.109375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1.44140625" customWidth="1"/>
    <col min="13314" max="13314" width="6.33203125" customWidth="1"/>
    <col min="13315" max="13315" width="6.6640625" customWidth="1"/>
    <col min="13316" max="13316" width="7.109375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1.44140625" customWidth="1"/>
    <col min="13570" max="13570" width="6.33203125" customWidth="1"/>
    <col min="13571" max="13571" width="6.6640625" customWidth="1"/>
    <col min="13572" max="13572" width="7.109375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1.44140625" customWidth="1"/>
    <col min="13826" max="13826" width="6.33203125" customWidth="1"/>
    <col min="13827" max="13827" width="6.6640625" customWidth="1"/>
    <col min="13828" max="13828" width="7.109375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1.44140625" customWidth="1"/>
    <col min="14082" max="14082" width="6.33203125" customWidth="1"/>
    <col min="14083" max="14083" width="6.6640625" customWidth="1"/>
    <col min="14084" max="14084" width="7.109375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1.44140625" customWidth="1"/>
    <col min="14338" max="14338" width="6.33203125" customWidth="1"/>
    <col min="14339" max="14339" width="6.6640625" customWidth="1"/>
    <col min="14340" max="14340" width="7.109375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1.44140625" customWidth="1"/>
    <col min="14594" max="14594" width="6.33203125" customWidth="1"/>
    <col min="14595" max="14595" width="6.6640625" customWidth="1"/>
    <col min="14596" max="14596" width="7.109375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1.44140625" customWidth="1"/>
    <col min="14850" max="14850" width="6.33203125" customWidth="1"/>
    <col min="14851" max="14851" width="6.6640625" customWidth="1"/>
    <col min="14852" max="14852" width="7.109375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1.44140625" customWidth="1"/>
    <col min="15106" max="15106" width="6.33203125" customWidth="1"/>
    <col min="15107" max="15107" width="6.6640625" customWidth="1"/>
    <col min="15108" max="15108" width="7.109375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1.44140625" customWidth="1"/>
    <col min="15362" max="15362" width="6.33203125" customWidth="1"/>
    <col min="15363" max="15363" width="6.6640625" customWidth="1"/>
    <col min="15364" max="15364" width="7.109375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1.44140625" customWidth="1"/>
    <col min="15618" max="15618" width="6.33203125" customWidth="1"/>
    <col min="15619" max="15619" width="6.6640625" customWidth="1"/>
    <col min="15620" max="15620" width="7.109375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1.44140625" customWidth="1"/>
    <col min="15874" max="15874" width="6.33203125" customWidth="1"/>
    <col min="15875" max="15875" width="6.6640625" customWidth="1"/>
    <col min="15876" max="15876" width="7.109375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1.44140625" customWidth="1"/>
    <col min="16130" max="16130" width="6.33203125" customWidth="1"/>
    <col min="16131" max="16131" width="6.6640625" customWidth="1"/>
    <col min="16132" max="16132" width="7.109375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0" x14ac:dyDescent="0.3">
      <c r="A1" s="1" t="s">
        <v>180</v>
      </c>
    </row>
    <row r="2" spans="1:10" x14ac:dyDescent="0.3">
      <c r="A2" s="1"/>
    </row>
    <row r="3" spans="1:10" x14ac:dyDescent="0.3">
      <c r="A3" s="1">
        <v>4.2</v>
      </c>
      <c r="B3" s="1">
        <v>3.9</v>
      </c>
      <c r="C3" s="1">
        <v>4</v>
      </c>
      <c r="D3" s="1">
        <v>4.2</v>
      </c>
      <c r="E3" s="1">
        <v>4.0999999999999996</v>
      </c>
      <c r="F3" s="1">
        <v>4.2</v>
      </c>
      <c r="G3" s="1">
        <v>4.3</v>
      </c>
      <c r="H3" s="1">
        <v>4.0999999999999996</v>
      </c>
      <c r="I3" s="1">
        <v>4.2</v>
      </c>
      <c r="J3" s="1"/>
    </row>
    <row r="4" spans="1:10" x14ac:dyDescent="0.3">
      <c r="A4" s="1">
        <v>4.3</v>
      </c>
      <c r="B4" s="1">
        <v>4</v>
      </c>
      <c r="C4" s="1">
        <v>4.0999999999999996</v>
      </c>
      <c r="D4" s="1">
        <v>4.2</v>
      </c>
      <c r="E4" s="1">
        <v>4.0999999999999996</v>
      </c>
      <c r="F4" s="1">
        <v>4.2</v>
      </c>
      <c r="G4" s="1">
        <v>4</v>
      </c>
      <c r="H4" s="1">
        <v>4.3</v>
      </c>
      <c r="I4" s="1">
        <v>4.2</v>
      </c>
      <c r="J4" s="1"/>
    </row>
    <row r="5" spans="1:10" x14ac:dyDescent="0.3">
      <c r="A5" s="1" t="s">
        <v>181</v>
      </c>
    </row>
    <row r="6" spans="1:10" x14ac:dyDescent="0.3">
      <c r="A6" s="1" t="s">
        <v>182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 t="s">
        <v>183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 t="s">
        <v>184</v>
      </c>
    </row>
    <row r="9" spans="1:10" x14ac:dyDescent="0.3">
      <c r="A9" s="1" t="s">
        <v>185</v>
      </c>
    </row>
    <row r="10" spans="1:10" x14ac:dyDescent="0.3">
      <c r="A10" s="1" t="s">
        <v>186</v>
      </c>
    </row>
    <row r="11" spans="1:10" x14ac:dyDescent="0.3">
      <c r="A11" s="1"/>
    </row>
    <row r="12" spans="1:10" x14ac:dyDescent="0.3">
      <c r="A12" s="20" t="s">
        <v>20</v>
      </c>
      <c r="B12">
        <v>18</v>
      </c>
    </row>
    <row r="14" spans="1:10" x14ac:dyDescent="0.3">
      <c r="A14" s="11" t="s">
        <v>187</v>
      </c>
    </row>
    <row r="15" spans="1:10" x14ac:dyDescent="0.3">
      <c r="A15" s="11" t="s">
        <v>14</v>
      </c>
    </row>
    <row r="16" spans="1:10" x14ac:dyDescent="0.3">
      <c r="A16" s="11" t="s">
        <v>155</v>
      </c>
      <c r="C16">
        <f>AVERAGE(A3:I4)</f>
        <v>4.1444444444444448</v>
      </c>
    </row>
    <row r="17" spans="1:4" x14ac:dyDescent="0.3">
      <c r="A17" s="11" t="s">
        <v>188</v>
      </c>
      <c r="D17">
        <f>VAR(A3:I4)</f>
        <v>1.3202614379084973E-2</v>
      </c>
    </row>
    <row r="18" spans="1:4" x14ac:dyDescent="0.3">
      <c r="A18" s="14" t="s">
        <v>53</v>
      </c>
      <c r="B18">
        <v>0.05</v>
      </c>
    </row>
    <row r="19" spans="1:4" x14ac:dyDescent="0.3">
      <c r="A19" t="s">
        <v>82</v>
      </c>
      <c r="B19">
        <f>TINV(B18,B12-1)</f>
        <v>2.109815577833317</v>
      </c>
    </row>
    <row r="20" spans="1:4" x14ac:dyDescent="0.3">
      <c r="A20" s="11" t="s">
        <v>189</v>
      </c>
      <c r="C20">
        <f>C16-B19*SQRT(D17/B12)</f>
        <v>4.0873047108282563</v>
      </c>
    </row>
    <row r="21" spans="1:4" x14ac:dyDescent="0.3">
      <c r="A21" s="11" t="s">
        <v>190</v>
      </c>
      <c r="C21">
        <f>C16+B19*SQRT(D17/B12)</f>
        <v>4.2015841780606333</v>
      </c>
    </row>
    <row r="22" spans="1:4" x14ac:dyDescent="0.3">
      <c r="A22" s="11" t="s">
        <v>41</v>
      </c>
    </row>
    <row r="23" spans="1:4" ht="15.6" x14ac:dyDescent="0.35">
      <c r="A23" s="11" t="s">
        <v>191</v>
      </c>
    </row>
    <row r="24" spans="1:4" ht="19.2" x14ac:dyDescent="0.35">
      <c r="A24" s="11" t="s">
        <v>192</v>
      </c>
    </row>
    <row r="25" spans="1:4" x14ac:dyDescent="0.3">
      <c r="A25" s="11" t="s">
        <v>193</v>
      </c>
    </row>
    <row r="26" spans="1:4" x14ac:dyDescent="0.3">
      <c r="A26" s="14"/>
    </row>
    <row r="27" spans="1:4" x14ac:dyDescent="0.3">
      <c r="A27" s="11" t="s">
        <v>22</v>
      </c>
    </row>
    <row r="28" spans="1:4" x14ac:dyDescent="0.3">
      <c r="A28" s="14" t="s">
        <v>53</v>
      </c>
      <c r="B28">
        <f>0.01</f>
        <v>0.01</v>
      </c>
    </row>
    <row r="29" spans="1:4" ht="15" x14ac:dyDescent="0.3">
      <c r="A29" s="14" t="s">
        <v>194</v>
      </c>
      <c r="B29">
        <f>CHIINV(B28/2,B12-1)</f>
        <v>35.7184656590046</v>
      </c>
    </row>
    <row r="30" spans="1:4" ht="15" x14ac:dyDescent="0.3">
      <c r="A30" s="14" t="s">
        <v>195</v>
      </c>
      <c r="B30">
        <f>CHIINV(1-B28/2,B12-1)</f>
        <v>5.6972171014978219</v>
      </c>
    </row>
    <row r="32" spans="1:4" x14ac:dyDescent="0.3">
      <c r="A32" s="11" t="s">
        <v>189</v>
      </c>
      <c r="C32">
        <f>(B12-1)*D17/B29</f>
        <v>6.2837090088684218E-3</v>
      </c>
    </row>
    <row r="33" spans="1:18" x14ac:dyDescent="0.3">
      <c r="A33" s="11" t="s">
        <v>190</v>
      </c>
      <c r="C33">
        <f>(B12-1)*D17/B30</f>
        <v>3.93954522788744E-2</v>
      </c>
    </row>
    <row r="35" spans="1:18" x14ac:dyDescent="0.3">
      <c r="L35" s="15"/>
    </row>
    <row r="36" spans="1:1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41" spans="1:18" x14ac:dyDescent="0.3">
      <c r="G41" s="18"/>
      <c r="H41" s="15"/>
      <c r="I41" s="18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sqref="A1:XFD1048576"/>
    </sheetView>
  </sheetViews>
  <sheetFormatPr defaultColWidth="9.109375" defaultRowHeight="14.4" x14ac:dyDescent="0.3"/>
  <cols>
    <col min="1" max="1" width="8.5546875" style="2" customWidth="1"/>
    <col min="2" max="2" width="10.88671875" style="2" customWidth="1"/>
    <col min="3" max="3" width="9.109375" style="2"/>
    <col min="4" max="4" width="10.6640625" style="2" customWidth="1"/>
    <col min="5" max="5" width="10.33203125" style="2" customWidth="1"/>
    <col min="6" max="6" width="10.44140625" style="2" customWidth="1"/>
    <col min="7" max="7" width="11.44140625" style="2" customWidth="1"/>
    <col min="8" max="256" width="9.109375" style="2"/>
    <col min="257" max="257" width="8.5546875" style="2" customWidth="1"/>
    <col min="258" max="258" width="10.88671875" style="2" customWidth="1"/>
    <col min="259" max="259" width="9.109375" style="2"/>
    <col min="260" max="260" width="10.6640625" style="2" customWidth="1"/>
    <col min="261" max="261" width="10.33203125" style="2" customWidth="1"/>
    <col min="262" max="262" width="10.44140625" style="2" customWidth="1"/>
    <col min="263" max="263" width="11.44140625" style="2" customWidth="1"/>
    <col min="264" max="512" width="9.109375" style="2"/>
    <col min="513" max="513" width="8.5546875" style="2" customWidth="1"/>
    <col min="514" max="514" width="10.88671875" style="2" customWidth="1"/>
    <col min="515" max="515" width="9.109375" style="2"/>
    <col min="516" max="516" width="10.6640625" style="2" customWidth="1"/>
    <col min="517" max="517" width="10.33203125" style="2" customWidth="1"/>
    <col min="518" max="518" width="10.44140625" style="2" customWidth="1"/>
    <col min="519" max="519" width="11.44140625" style="2" customWidth="1"/>
    <col min="520" max="768" width="9.109375" style="2"/>
    <col min="769" max="769" width="8.5546875" style="2" customWidth="1"/>
    <col min="770" max="770" width="10.88671875" style="2" customWidth="1"/>
    <col min="771" max="771" width="9.109375" style="2"/>
    <col min="772" max="772" width="10.6640625" style="2" customWidth="1"/>
    <col min="773" max="773" width="10.33203125" style="2" customWidth="1"/>
    <col min="774" max="774" width="10.44140625" style="2" customWidth="1"/>
    <col min="775" max="775" width="11.44140625" style="2" customWidth="1"/>
    <col min="776" max="1024" width="9.109375" style="2"/>
    <col min="1025" max="1025" width="8.5546875" style="2" customWidth="1"/>
    <col min="1026" max="1026" width="10.88671875" style="2" customWidth="1"/>
    <col min="1027" max="1027" width="9.109375" style="2"/>
    <col min="1028" max="1028" width="10.6640625" style="2" customWidth="1"/>
    <col min="1029" max="1029" width="10.33203125" style="2" customWidth="1"/>
    <col min="1030" max="1030" width="10.44140625" style="2" customWidth="1"/>
    <col min="1031" max="1031" width="11.44140625" style="2" customWidth="1"/>
    <col min="1032" max="1280" width="9.109375" style="2"/>
    <col min="1281" max="1281" width="8.5546875" style="2" customWidth="1"/>
    <col min="1282" max="1282" width="10.88671875" style="2" customWidth="1"/>
    <col min="1283" max="1283" width="9.109375" style="2"/>
    <col min="1284" max="1284" width="10.6640625" style="2" customWidth="1"/>
    <col min="1285" max="1285" width="10.33203125" style="2" customWidth="1"/>
    <col min="1286" max="1286" width="10.44140625" style="2" customWidth="1"/>
    <col min="1287" max="1287" width="11.44140625" style="2" customWidth="1"/>
    <col min="1288" max="1536" width="9.109375" style="2"/>
    <col min="1537" max="1537" width="8.5546875" style="2" customWidth="1"/>
    <col min="1538" max="1538" width="10.88671875" style="2" customWidth="1"/>
    <col min="1539" max="1539" width="9.109375" style="2"/>
    <col min="1540" max="1540" width="10.6640625" style="2" customWidth="1"/>
    <col min="1541" max="1541" width="10.33203125" style="2" customWidth="1"/>
    <col min="1542" max="1542" width="10.44140625" style="2" customWidth="1"/>
    <col min="1543" max="1543" width="11.44140625" style="2" customWidth="1"/>
    <col min="1544" max="1792" width="9.109375" style="2"/>
    <col min="1793" max="1793" width="8.5546875" style="2" customWidth="1"/>
    <col min="1794" max="1794" width="10.88671875" style="2" customWidth="1"/>
    <col min="1795" max="1795" width="9.109375" style="2"/>
    <col min="1796" max="1796" width="10.6640625" style="2" customWidth="1"/>
    <col min="1797" max="1797" width="10.33203125" style="2" customWidth="1"/>
    <col min="1798" max="1798" width="10.44140625" style="2" customWidth="1"/>
    <col min="1799" max="1799" width="11.44140625" style="2" customWidth="1"/>
    <col min="1800" max="2048" width="9.109375" style="2"/>
    <col min="2049" max="2049" width="8.5546875" style="2" customWidth="1"/>
    <col min="2050" max="2050" width="10.88671875" style="2" customWidth="1"/>
    <col min="2051" max="2051" width="9.109375" style="2"/>
    <col min="2052" max="2052" width="10.6640625" style="2" customWidth="1"/>
    <col min="2053" max="2053" width="10.33203125" style="2" customWidth="1"/>
    <col min="2054" max="2054" width="10.44140625" style="2" customWidth="1"/>
    <col min="2055" max="2055" width="11.44140625" style="2" customWidth="1"/>
    <col min="2056" max="2304" width="9.109375" style="2"/>
    <col min="2305" max="2305" width="8.5546875" style="2" customWidth="1"/>
    <col min="2306" max="2306" width="10.88671875" style="2" customWidth="1"/>
    <col min="2307" max="2307" width="9.109375" style="2"/>
    <col min="2308" max="2308" width="10.6640625" style="2" customWidth="1"/>
    <col min="2309" max="2309" width="10.33203125" style="2" customWidth="1"/>
    <col min="2310" max="2310" width="10.44140625" style="2" customWidth="1"/>
    <col min="2311" max="2311" width="11.44140625" style="2" customWidth="1"/>
    <col min="2312" max="2560" width="9.109375" style="2"/>
    <col min="2561" max="2561" width="8.5546875" style="2" customWidth="1"/>
    <col min="2562" max="2562" width="10.88671875" style="2" customWidth="1"/>
    <col min="2563" max="2563" width="9.109375" style="2"/>
    <col min="2564" max="2564" width="10.6640625" style="2" customWidth="1"/>
    <col min="2565" max="2565" width="10.33203125" style="2" customWidth="1"/>
    <col min="2566" max="2566" width="10.44140625" style="2" customWidth="1"/>
    <col min="2567" max="2567" width="11.44140625" style="2" customWidth="1"/>
    <col min="2568" max="2816" width="9.109375" style="2"/>
    <col min="2817" max="2817" width="8.5546875" style="2" customWidth="1"/>
    <col min="2818" max="2818" width="10.88671875" style="2" customWidth="1"/>
    <col min="2819" max="2819" width="9.109375" style="2"/>
    <col min="2820" max="2820" width="10.6640625" style="2" customWidth="1"/>
    <col min="2821" max="2821" width="10.33203125" style="2" customWidth="1"/>
    <col min="2822" max="2822" width="10.44140625" style="2" customWidth="1"/>
    <col min="2823" max="2823" width="11.44140625" style="2" customWidth="1"/>
    <col min="2824" max="3072" width="9.109375" style="2"/>
    <col min="3073" max="3073" width="8.5546875" style="2" customWidth="1"/>
    <col min="3074" max="3074" width="10.88671875" style="2" customWidth="1"/>
    <col min="3075" max="3075" width="9.109375" style="2"/>
    <col min="3076" max="3076" width="10.6640625" style="2" customWidth="1"/>
    <col min="3077" max="3077" width="10.33203125" style="2" customWidth="1"/>
    <col min="3078" max="3078" width="10.44140625" style="2" customWidth="1"/>
    <col min="3079" max="3079" width="11.44140625" style="2" customWidth="1"/>
    <col min="3080" max="3328" width="9.109375" style="2"/>
    <col min="3329" max="3329" width="8.5546875" style="2" customWidth="1"/>
    <col min="3330" max="3330" width="10.88671875" style="2" customWidth="1"/>
    <col min="3331" max="3331" width="9.109375" style="2"/>
    <col min="3332" max="3332" width="10.6640625" style="2" customWidth="1"/>
    <col min="3333" max="3333" width="10.33203125" style="2" customWidth="1"/>
    <col min="3334" max="3334" width="10.44140625" style="2" customWidth="1"/>
    <col min="3335" max="3335" width="11.44140625" style="2" customWidth="1"/>
    <col min="3336" max="3584" width="9.109375" style="2"/>
    <col min="3585" max="3585" width="8.5546875" style="2" customWidth="1"/>
    <col min="3586" max="3586" width="10.88671875" style="2" customWidth="1"/>
    <col min="3587" max="3587" width="9.109375" style="2"/>
    <col min="3588" max="3588" width="10.6640625" style="2" customWidth="1"/>
    <col min="3589" max="3589" width="10.33203125" style="2" customWidth="1"/>
    <col min="3590" max="3590" width="10.44140625" style="2" customWidth="1"/>
    <col min="3591" max="3591" width="11.44140625" style="2" customWidth="1"/>
    <col min="3592" max="3840" width="9.109375" style="2"/>
    <col min="3841" max="3841" width="8.5546875" style="2" customWidth="1"/>
    <col min="3842" max="3842" width="10.88671875" style="2" customWidth="1"/>
    <col min="3843" max="3843" width="9.109375" style="2"/>
    <col min="3844" max="3844" width="10.6640625" style="2" customWidth="1"/>
    <col min="3845" max="3845" width="10.33203125" style="2" customWidth="1"/>
    <col min="3846" max="3846" width="10.44140625" style="2" customWidth="1"/>
    <col min="3847" max="3847" width="11.44140625" style="2" customWidth="1"/>
    <col min="3848" max="4096" width="9.109375" style="2"/>
    <col min="4097" max="4097" width="8.5546875" style="2" customWidth="1"/>
    <col min="4098" max="4098" width="10.88671875" style="2" customWidth="1"/>
    <col min="4099" max="4099" width="9.109375" style="2"/>
    <col min="4100" max="4100" width="10.6640625" style="2" customWidth="1"/>
    <col min="4101" max="4101" width="10.33203125" style="2" customWidth="1"/>
    <col min="4102" max="4102" width="10.44140625" style="2" customWidth="1"/>
    <col min="4103" max="4103" width="11.44140625" style="2" customWidth="1"/>
    <col min="4104" max="4352" width="9.109375" style="2"/>
    <col min="4353" max="4353" width="8.5546875" style="2" customWidth="1"/>
    <col min="4354" max="4354" width="10.88671875" style="2" customWidth="1"/>
    <col min="4355" max="4355" width="9.109375" style="2"/>
    <col min="4356" max="4356" width="10.6640625" style="2" customWidth="1"/>
    <col min="4357" max="4357" width="10.33203125" style="2" customWidth="1"/>
    <col min="4358" max="4358" width="10.44140625" style="2" customWidth="1"/>
    <col min="4359" max="4359" width="11.44140625" style="2" customWidth="1"/>
    <col min="4360" max="4608" width="9.109375" style="2"/>
    <col min="4609" max="4609" width="8.5546875" style="2" customWidth="1"/>
    <col min="4610" max="4610" width="10.88671875" style="2" customWidth="1"/>
    <col min="4611" max="4611" width="9.109375" style="2"/>
    <col min="4612" max="4612" width="10.6640625" style="2" customWidth="1"/>
    <col min="4613" max="4613" width="10.33203125" style="2" customWidth="1"/>
    <col min="4614" max="4614" width="10.44140625" style="2" customWidth="1"/>
    <col min="4615" max="4615" width="11.44140625" style="2" customWidth="1"/>
    <col min="4616" max="4864" width="9.109375" style="2"/>
    <col min="4865" max="4865" width="8.5546875" style="2" customWidth="1"/>
    <col min="4866" max="4866" width="10.88671875" style="2" customWidth="1"/>
    <col min="4867" max="4867" width="9.109375" style="2"/>
    <col min="4868" max="4868" width="10.6640625" style="2" customWidth="1"/>
    <col min="4869" max="4869" width="10.33203125" style="2" customWidth="1"/>
    <col min="4870" max="4870" width="10.44140625" style="2" customWidth="1"/>
    <col min="4871" max="4871" width="11.44140625" style="2" customWidth="1"/>
    <col min="4872" max="5120" width="9.109375" style="2"/>
    <col min="5121" max="5121" width="8.5546875" style="2" customWidth="1"/>
    <col min="5122" max="5122" width="10.88671875" style="2" customWidth="1"/>
    <col min="5123" max="5123" width="9.109375" style="2"/>
    <col min="5124" max="5124" width="10.6640625" style="2" customWidth="1"/>
    <col min="5125" max="5125" width="10.33203125" style="2" customWidth="1"/>
    <col min="5126" max="5126" width="10.44140625" style="2" customWidth="1"/>
    <col min="5127" max="5127" width="11.44140625" style="2" customWidth="1"/>
    <col min="5128" max="5376" width="9.109375" style="2"/>
    <col min="5377" max="5377" width="8.5546875" style="2" customWidth="1"/>
    <col min="5378" max="5378" width="10.88671875" style="2" customWidth="1"/>
    <col min="5379" max="5379" width="9.109375" style="2"/>
    <col min="5380" max="5380" width="10.6640625" style="2" customWidth="1"/>
    <col min="5381" max="5381" width="10.33203125" style="2" customWidth="1"/>
    <col min="5382" max="5382" width="10.44140625" style="2" customWidth="1"/>
    <col min="5383" max="5383" width="11.44140625" style="2" customWidth="1"/>
    <col min="5384" max="5632" width="9.109375" style="2"/>
    <col min="5633" max="5633" width="8.5546875" style="2" customWidth="1"/>
    <col min="5634" max="5634" width="10.88671875" style="2" customWidth="1"/>
    <col min="5635" max="5635" width="9.109375" style="2"/>
    <col min="5636" max="5636" width="10.6640625" style="2" customWidth="1"/>
    <col min="5637" max="5637" width="10.33203125" style="2" customWidth="1"/>
    <col min="5638" max="5638" width="10.44140625" style="2" customWidth="1"/>
    <col min="5639" max="5639" width="11.44140625" style="2" customWidth="1"/>
    <col min="5640" max="5888" width="9.109375" style="2"/>
    <col min="5889" max="5889" width="8.5546875" style="2" customWidth="1"/>
    <col min="5890" max="5890" width="10.88671875" style="2" customWidth="1"/>
    <col min="5891" max="5891" width="9.109375" style="2"/>
    <col min="5892" max="5892" width="10.6640625" style="2" customWidth="1"/>
    <col min="5893" max="5893" width="10.33203125" style="2" customWidth="1"/>
    <col min="5894" max="5894" width="10.44140625" style="2" customWidth="1"/>
    <col min="5895" max="5895" width="11.44140625" style="2" customWidth="1"/>
    <col min="5896" max="6144" width="9.109375" style="2"/>
    <col min="6145" max="6145" width="8.5546875" style="2" customWidth="1"/>
    <col min="6146" max="6146" width="10.88671875" style="2" customWidth="1"/>
    <col min="6147" max="6147" width="9.109375" style="2"/>
    <col min="6148" max="6148" width="10.6640625" style="2" customWidth="1"/>
    <col min="6149" max="6149" width="10.33203125" style="2" customWidth="1"/>
    <col min="6150" max="6150" width="10.44140625" style="2" customWidth="1"/>
    <col min="6151" max="6151" width="11.44140625" style="2" customWidth="1"/>
    <col min="6152" max="6400" width="9.109375" style="2"/>
    <col min="6401" max="6401" width="8.5546875" style="2" customWidth="1"/>
    <col min="6402" max="6402" width="10.88671875" style="2" customWidth="1"/>
    <col min="6403" max="6403" width="9.109375" style="2"/>
    <col min="6404" max="6404" width="10.6640625" style="2" customWidth="1"/>
    <col min="6405" max="6405" width="10.33203125" style="2" customWidth="1"/>
    <col min="6406" max="6406" width="10.44140625" style="2" customWidth="1"/>
    <col min="6407" max="6407" width="11.44140625" style="2" customWidth="1"/>
    <col min="6408" max="6656" width="9.109375" style="2"/>
    <col min="6657" max="6657" width="8.5546875" style="2" customWidth="1"/>
    <col min="6658" max="6658" width="10.88671875" style="2" customWidth="1"/>
    <col min="6659" max="6659" width="9.109375" style="2"/>
    <col min="6660" max="6660" width="10.6640625" style="2" customWidth="1"/>
    <col min="6661" max="6661" width="10.33203125" style="2" customWidth="1"/>
    <col min="6662" max="6662" width="10.44140625" style="2" customWidth="1"/>
    <col min="6663" max="6663" width="11.44140625" style="2" customWidth="1"/>
    <col min="6664" max="6912" width="9.109375" style="2"/>
    <col min="6913" max="6913" width="8.5546875" style="2" customWidth="1"/>
    <col min="6914" max="6914" width="10.88671875" style="2" customWidth="1"/>
    <col min="6915" max="6915" width="9.109375" style="2"/>
    <col min="6916" max="6916" width="10.6640625" style="2" customWidth="1"/>
    <col min="6917" max="6917" width="10.33203125" style="2" customWidth="1"/>
    <col min="6918" max="6918" width="10.44140625" style="2" customWidth="1"/>
    <col min="6919" max="6919" width="11.44140625" style="2" customWidth="1"/>
    <col min="6920" max="7168" width="9.109375" style="2"/>
    <col min="7169" max="7169" width="8.5546875" style="2" customWidth="1"/>
    <col min="7170" max="7170" width="10.88671875" style="2" customWidth="1"/>
    <col min="7171" max="7171" width="9.109375" style="2"/>
    <col min="7172" max="7172" width="10.6640625" style="2" customWidth="1"/>
    <col min="7173" max="7173" width="10.33203125" style="2" customWidth="1"/>
    <col min="7174" max="7174" width="10.44140625" style="2" customWidth="1"/>
    <col min="7175" max="7175" width="11.44140625" style="2" customWidth="1"/>
    <col min="7176" max="7424" width="9.109375" style="2"/>
    <col min="7425" max="7425" width="8.5546875" style="2" customWidth="1"/>
    <col min="7426" max="7426" width="10.88671875" style="2" customWidth="1"/>
    <col min="7427" max="7427" width="9.109375" style="2"/>
    <col min="7428" max="7428" width="10.6640625" style="2" customWidth="1"/>
    <col min="7429" max="7429" width="10.33203125" style="2" customWidth="1"/>
    <col min="7430" max="7430" width="10.44140625" style="2" customWidth="1"/>
    <col min="7431" max="7431" width="11.44140625" style="2" customWidth="1"/>
    <col min="7432" max="7680" width="9.109375" style="2"/>
    <col min="7681" max="7681" width="8.5546875" style="2" customWidth="1"/>
    <col min="7682" max="7682" width="10.88671875" style="2" customWidth="1"/>
    <col min="7683" max="7683" width="9.109375" style="2"/>
    <col min="7684" max="7684" width="10.6640625" style="2" customWidth="1"/>
    <col min="7685" max="7685" width="10.33203125" style="2" customWidth="1"/>
    <col min="7686" max="7686" width="10.44140625" style="2" customWidth="1"/>
    <col min="7687" max="7687" width="11.44140625" style="2" customWidth="1"/>
    <col min="7688" max="7936" width="9.109375" style="2"/>
    <col min="7937" max="7937" width="8.5546875" style="2" customWidth="1"/>
    <col min="7938" max="7938" width="10.88671875" style="2" customWidth="1"/>
    <col min="7939" max="7939" width="9.109375" style="2"/>
    <col min="7940" max="7940" width="10.6640625" style="2" customWidth="1"/>
    <col min="7941" max="7941" width="10.33203125" style="2" customWidth="1"/>
    <col min="7942" max="7942" width="10.44140625" style="2" customWidth="1"/>
    <col min="7943" max="7943" width="11.44140625" style="2" customWidth="1"/>
    <col min="7944" max="8192" width="9.109375" style="2"/>
    <col min="8193" max="8193" width="8.5546875" style="2" customWidth="1"/>
    <col min="8194" max="8194" width="10.88671875" style="2" customWidth="1"/>
    <col min="8195" max="8195" width="9.109375" style="2"/>
    <col min="8196" max="8196" width="10.6640625" style="2" customWidth="1"/>
    <col min="8197" max="8197" width="10.33203125" style="2" customWidth="1"/>
    <col min="8198" max="8198" width="10.44140625" style="2" customWidth="1"/>
    <col min="8199" max="8199" width="11.44140625" style="2" customWidth="1"/>
    <col min="8200" max="8448" width="9.109375" style="2"/>
    <col min="8449" max="8449" width="8.5546875" style="2" customWidth="1"/>
    <col min="8450" max="8450" width="10.88671875" style="2" customWidth="1"/>
    <col min="8451" max="8451" width="9.109375" style="2"/>
    <col min="8452" max="8452" width="10.6640625" style="2" customWidth="1"/>
    <col min="8453" max="8453" width="10.33203125" style="2" customWidth="1"/>
    <col min="8454" max="8454" width="10.44140625" style="2" customWidth="1"/>
    <col min="8455" max="8455" width="11.44140625" style="2" customWidth="1"/>
    <col min="8456" max="8704" width="9.109375" style="2"/>
    <col min="8705" max="8705" width="8.5546875" style="2" customWidth="1"/>
    <col min="8706" max="8706" width="10.88671875" style="2" customWidth="1"/>
    <col min="8707" max="8707" width="9.109375" style="2"/>
    <col min="8708" max="8708" width="10.6640625" style="2" customWidth="1"/>
    <col min="8709" max="8709" width="10.33203125" style="2" customWidth="1"/>
    <col min="8710" max="8710" width="10.44140625" style="2" customWidth="1"/>
    <col min="8711" max="8711" width="11.44140625" style="2" customWidth="1"/>
    <col min="8712" max="8960" width="9.109375" style="2"/>
    <col min="8961" max="8961" width="8.5546875" style="2" customWidth="1"/>
    <col min="8962" max="8962" width="10.88671875" style="2" customWidth="1"/>
    <col min="8963" max="8963" width="9.109375" style="2"/>
    <col min="8964" max="8964" width="10.6640625" style="2" customWidth="1"/>
    <col min="8965" max="8965" width="10.33203125" style="2" customWidth="1"/>
    <col min="8966" max="8966" width="10.44140625" style="2" customWidth="1"/>
    <col min="8967" max="8967" width="11.44140625" style="2" customWidth="1"/>
    <col min="8968" max="9216" width="9.109375" style="2"/>
    <col min="9217" max="9217" width="8.5546875" style="2" customWidth="1"/>
    <col min="9218" max="9218" width="10.88671875" style="2" customWidth="1"/>
    <col min="9219" max="9219" width="9.109375" style="2"/>
    <col min="9220" max="9220" width="10.6640625" style="2" customWidth="1"/>
    <col min="9221" max="9221" width="10.33203125" style="2" customWidth="1"/>
    <col min="9222" max="9222" width="10.44140625" style="2" customWidth="1"/>
    <col min="9223" max="9223" width="11.44140625" style="2" customWidth="1"/>
    <col min="9224" max="9472" width="9.109375" style="2"/>
    <col min="9473" max="9473" width="8.5546875" style="2" customWidth="1"/>
    <col min="9474" max="9474" width="10.88671875" style="2" customWidth="1"/>
    <col min="9475" max="9475" width="9.109375" style="2"/>
    <col min="9476" max="9476" width="10.6640625" style="2" customWidth="1"/>
    <col min="9477" max="9477" width="10.33203125" style="2" customWidth="1"/>
    <col min="9478" max="9478" width="10.44140625" style="2" customWidth="1"/>
    <col min="9479" max="9479" width="11.44140625" style="2" customWidth="1"/>
    <col min="9480" max="9728" width="9.109375" style="2"/>
    <col min="9729" max="9729" width="8.5546875" style="2" customWidth="1"/>
    <col min="9730" max="9730" width="10.88671875" style="2" customWidth="1"/>
    <col min="9731" max="9731" width="9.109375" style="2"/>
    <col min="9732" max="9732" width="10.6640625" style="2" customWidth="1"/>
    <col min="9733" max="9733" width="10.33203125" style="2" customWidth="1"/>
    <col min="9734" max="9734" width="10.44140625" style="2" customWidth="1"/>
    <col min="9735" max="9735" width="11.44140625" style="2" customWidth="1"/>
    <col min="9736" max="9984" width="9.109375" style="2"/>
    <col min="9985" max="9985" width="8.5546875" style="2" customWidth="1"/>
    <col min="9986" max="9986" width="10.88671875" style="2" customWidth="1"/>
    <col min="9987" max="9987" width="9.109375" style="2"/>
    <col min="9988" max="9988" width="10.6640625" style="2" customWidth="1"/>
    <col min="9989" max="9989" width="10.33203125" style="2" customWidth="1"/>
    <col min="9990" max="9990" width="10.44140625" style="2" customWidth="1"/>
    <col min="9991" max="9991" width="11.44140625" style="2" customWidth="1"/>
    <col min="9992" max="10240" width="9.109375" style="2"/>
    <col min="10241" max="10241" width="8.5546875" style="2" customWidth="1"/>
    <col min="10242" max="10242" width="10.88671875" style="2" customWidth="1"/>
    <col min="10243" max="10243" width="9.109375" style="2"/>
    <col min="10244" max="10244" width="10.6640625" style="2" customWidth="1"/>
    <col min="10245" max="10245" width="10.33203125" style="2" customWidth="1"/>
    <col min="10246" max="10246" width="10.44140625" style="2" customWidth="1"/>
    <col min="10247" max="10247" width="11.44140625" style="2" customWidth="1"/>
    <col min="10248" max="10496" width="9.109375" style="2"/>
    <col min="10497" max="10497" width="8.5546875" style="2" customWidth="1"/>
    <col min="10498" max="10498" width="10.88671875" style="2" customWidth="1"/>
    <col min="10499" max="10499" width="9.109375" style="2"/>
    <col min="10500" max="10500" width="10.6640625" style="2" customWidth="1"/>
    <col min="10501" max="10501" width="10.33203125" style="2" customWidth="1"/>
    <col min="10502" max="10502" width="10.44140625" style="2" customWidth="1"/>
    <col min="10503" max="10503" width="11.44140625" style="2" customWidth="1"/>
    <col min="10504" max="10752" width="9.109375" style="2"/>
    <col min="10753" max="10753" width="8.5546875" style="2" customWidth="1"/>
    <col min="10754" max="10754" width="10.88671875" style="2" customWidth="1"/>
    <col min="10755" max="10755" width="9.109375" style="2"/>
    <col min="10756" max="10756" width="10.6640625" style="2" customWidth="1"/>
    <col min="10757" max="10757" width="10.33203125" style="2" customWidth="1"/>
    <col min="10758" max="10758" width="10.44140625" style="2" customWidth="1"/>
    <col min="10759" max="10759" width="11.44140625" style="2" customWidth="1"/>
    <col min="10760" max="11008" width="9.109375" style="2"/>
    <col min="11009" max="11009" width="8.5546875" style="2" customWidth="1"/>
    <col min="11010" max="11010" width="10.88671875" style="2" customWidth="1"/>
    <col min="11011" max="11011" width="9.109375" style="2"/>
    <col min="11012" max="11012" width="10.6640625" style="2" customWidth="1"/>
    <col min="11013" max="11013" width="10.33203125" style="2" customWidth="1"/>
    <col min="11014" max="11014" width="10.44140625" style="2" customWidth="1"/>
    <col min="11015" max="11015" width="11.44140625" style="2" customWidth="1"/>
    <col min="11016" max="11264" width="9.109375" style="2"/>
    <col min="11265" max="11265" width="8.5546875" style="2" customWidth="1"/>
    <col min="11266" max="11266" width="10.88671875" style="2" customWidth="1"/>
    <col min="11267" max="11267" width="9.109375" style="2"/>
    <col min="11268" max="11268" width="10.6640625" style="2" customWidth="1"/>
    <col min="11269" max="11269" width="10.33203125" style="2" customWidth="1"/>
    <col min="11270" max="11270" width="10.44140625" style="2" customWidth="1"/>
    <col min="11271" max="11271" width="11.44140625" style="2" customWidth="1"/>
    <col min="11272" max="11520" width="9.109375" style="2"/>
    <col min="11521" max="11521" width="8.5546875" style="2" customWidth="1"/>
    <col min="11522" max="11522" width="10.88671875" style="2" customWidth="1"/>
    <col min="11523" max="11523" width="9.109375" style="2"/>
    <col min="11524" max="11524" width="10.6640625" style="2" customWidth="1"/>
    <col min="11525" max="11525" width="10.33203125" style="2" customWidth="1"/>
    <col min="11526" max="11526" width="10.44140625" style="2" customWidth="1"/>
    <col min="11527" max="11527" width="11.44140625" style="2" customWidth="1"/>
    <col min="11528" max="11776" width="9.109375" style="2"/>
    <col min="11777" max="11777" width="8.5546875" style="2" customWidth="1"/>
    <col min="11778" max="11778" width="10.88671875" style="2" customWidth="1"/>
    <col min="11779" max="11779" width="9.109375" style="2"/>
    <col min="11780" max="11780" width="10.6640625" style="2" customWidth="1"/>
    <col min="11781" max="11781" width="10.33203125" style="2" customWidth="1"/>
    <col min="11782" max="11782" width="10.44140625" style="2" customWidth="1"/>
    <col min="11783" max="11783" width="11.44140625" style="2" customWidth="1"/>
    <col min="11784" max="12032" width="9.109375" style="2"/>
    <col min="12033" max="12033" width="8.5546875" style="2" customWidth="1"/>
    <col min="12034" max="12034" width="10.88671875" style="2" customWidth="1"/>
    <col min="12035" max="12035" width="9.109375" style="2"/>
    <col min="12036" max="12036" width="10.6640625" style="2" customWidth="1"/>
    <col min="12037" max="12037" width="10.33203125" style="2" customWidth="1"/>
    <col min="12038" max="12038" width="10.44140625" style="2" customWidth="1"/>
    <col min="12039" max="12039" width="11.44140625" style="2" customWidth="1"/>
    <col min="12040" max="12288" width="9.109375" style="2"/>
    <col min="12289" max="12289" width="8.5546875" style="2" customWidth="1"/>
    <col min="12290" max="12290" width="10.88671875" style="2" customWidth="1"/>
    <col min="12291" max="12291" width="9.109375" style="2"/>
    <col min="12292" max="12292" width="10.6640625" style="2" customWidth="1"/>
    <col min="12293" max="12293" width="10.33203125" style="2" customWidth="1"/>
    <col min="12294" max="12294" width="10.44140625" style="2" customWidth="1"/>
    <col min="12295" max="12295" width="11.44140625" style="2" customWidth="1"/>
    <col min="12296" max="12544" width="9.109375" style="2"/>
    <col min="12545" max="12545" width="8.5546875" style="2" customWidth="1"/>
    <col min="12546" max="12546" width="10.88671875" style="2" customWidth="1"/>
    <col min="12547" max="12547" width="9.109375" style="2"/>
    <col min="12548" max="12548" width="10.6640625" style="2" customWidth="1"/>
    <col min="12549" max="12549" width="10.33203125" style="2" customWidth="1"/>
    <col min="12550" max="12550" width="10.44140625" style="2" customWidth="1"/>
    <col min="12551" max="12551" width="11.44140625" style="2" customWidth="1"/>
    <col min="12552" max="12800" width="9.109375" style="2"/>
    <col min="12801" max="12801" width="8.5546875" style="2" customWidth="1"/>
    <col min="12802" max="12802" width="10.88671875" style="2" customWidth="1"/>
    <col min="12803" max="12803" width="9.109375" style="2"/>
    <col min="12804" max="12804" width="10.6640625" style="2" customWidth="1"/>
    <col min="12805" max="12805" width="10.33203125" style="2" customWidth="1"/>
    <col min="12806" max="12806" width="10.44140625" style="2" customWidth="1"/>
    <col min="12807" max="12807" width="11.44140625" style="2" customWidth="1"/>
    <col min="12808" max="13056" width="9.109375" style="2"/>
    <col min="13057" max="13057" width="8.5546875" style="2" customWidth="1"/>
    <col min="13058" max="13058" width="10.88671875" style="2" customWidth="1"/>
    <col min="13059" max="13059" width="9.109375" style="2"/>
    <col min="13060" max="13060" width="10.6640625" style="2" customWidth="1"/>
    <col min="13061" max="13061" width="10.33203125" style="2" customWidth="1"/>
    <col min="13062" max="13062" width="10.44140625" style="2" customWidth="1"/>
    <col min="13063" max="13063" width="11.44140625" style="2" customWidth="1"/>
    <col min="13064" max="13312" width="9.109375" style="2"/>
    <col min="13313" max="13313" width="8.5546875" style="2" customWidth="1"/>
    <col min="13314" max="13314" width="10.88671875" style="2" customWidth="1"/>
    <col min="13315" max="13315" width="9.109375" style="2"/>
    <col min="13316" max="13316" width="10.6640625" style="2" customWidth="1"/>
    <col min="13317" max="13317" width="10.33203125" style="2" customWidth="1"/>
    <col min="13318" max="13318" width="10.44140625" style="2" customWidth="1"/>
    <col min="13319" max="13319" width="11.44140625" style="2" customWidth="1"/>
    <col min="13320" max="13568" width="9.109375" style="2"/>
    <col min="13569" max="13569" width="8.5546875" style="2" customWidth="1"/>
    <col min="13570" max="13570" width="10.88671875" style="2" customWidth="1"/>
    <col min="13571" max="13571" width="9.109375" style="2"/>
    <col min="13572" max="13572" width="10.6640625" style="2" customWidth="1"/>
    <col min="13573" max="13573" width="10.33203125" style="2" customWidth="1"/>
    <col min="13574" max="13574" width="10.44140625" style="2" customWidth="1"/>
    <col min="13575" max="13575" width="11.44140625" style="2" customWidth="1"/>
    <col min="13576" max="13824" width="9.109375" style="2"/>
    <col min="13825" max="13825" width="8.5546875" style="2" customWidth="1"/>
    <col min="13826" max="13826" width="10.88671875" style="2" customWidth="1"/>
    <col min="13827" max="13827" width="9.109375" style="2"/>
    <col min="13828" max="13828" width="10.6640625" style="2" customWidth="1"/>
    <col min="13829" max="13829" width="10.33203125" style="2" customWidth="1"/>
    <col min="13830" max="13830" width="10.44140625" style="2" customWidth="1"/>
    <col min="13831" max="13831" width="11.44140625" style="2" customWidth="1"/>
    <col min="13832" max="14080" width="9.109375" style="2"/>
    <col min="14081" max="14081" width="8.5546875" style="2" customWidth="1"/>
    <col min="14082" max="14082" width="10.88671875" style="2" customWidth="1"/>
    <col min="14083" max="14083" width="9.109375" style="2"/>
    <col min="14084" max="14084" width="10.6640625" style="2" customWidth="1"/>
    <col min="14085" max="14085" width="10.33203125" style="2" customWidth="1"/>
    <col min="14086" max="14086" width="10.44140625" style="2" customWidth="1"/>
    <col min="14087" max="14087" width="11.44140625" style="2" customWidth="1"/>
    <col min="14088" max="14336" width="9.109375" style="2"/>
    <col min="14337" max="14337" width="8.5546875" style="2" customWidth="1"/>
    <col min="14338" max="14338" width="10.88671875" style="2" customWidth="1"/>
    <col min="14339" max="14339" width="9.109375" style="2"/>
    <col min="14340" max="14340" width="10.6640625" style="2" customWidth="1"/>
    <col min="14341" max="14341" width="10.33203125" style="2" customWidth="1"/>
    <col min="14342" max="14342" width="10.44140625" style="2" customWidth="1"/>
    <col min="14343" max="14343" width="11.44140625" style="2" customWidth="1"/>
    <col min="14344" max="14592" width="9.109375" style="2"/>
    <col min="14593" max="14593" width="8.5546875" style="2" customWidth="1"/>
    <col min="14594" max="14594" width="10.88671875" style="2" customWidth="1"/>
    <col min="14595" max="14595" width="9.109375" style="2"/>
    <col min="14596" max="14596" width="10.6640625" style="2" customWidth="1"/>
    <col min="14597" max="14597" width="10.33203125" style="2" customWidth="1"/>
    <col min="14598" max="14598" width="10.44140625" style="2" customWidth="1"/>
    <col min="14599" max="14599" width="11.44140625" style="2" customWidth="1"/>
    <col min="14600" max="14848" width="9.109375" style="2"/>
    <col min="14849" max="14849" width="8.5546875" style="2" customWidth="1"/>
    <col min="14850" max="14850" width="10.88671875" style="2" customWidth="1"/>
    <col min="14851" max="14851" width="9.109375" style="2"/>
    <col min="14852" max="14852" width="10.6640625" style="2" customWidth="1"/>
    <col min="14853" max="14853" width="10.33203125" style="2" customWidth="1"/>
    <col min="14854" max="14854" width="10.44140625" style="2" customWidth="1"/>
    <col min="14855" max="14855" width="11.44140625" style="2" customWidth="1"/>
    <col min="14856" max="15104" width="9.109375" style="2"/>
    <col min="15105" max="15105" width="8.5546875" style="2" customWidth="1"/>
    <col min="15106" max="15106" width="10.88671875" style="2" customWidth="1"/>
    <col min="15107" max="15107" width="9.109375" style="2"/>
    <col min="15108" max="15108" width="10.6640625" style="2" customWidth="1"/>
    <col min="15109" max="15109" width="10.33203125" style="2" customWidth="1"/>
    <col min="15110" max="15110" width="10.44140625" style="2" customWidth="1"/>
    <col min="15111" max="15111" width="11.44140625" style="2" customWidth="1"/>
    <col min="15112" max="15360" width="9.109375" style="2"/>
    <col min="15361" max="15361" width="8.5546875" style="2" customWidth="1"/>
    <col min="15362" max="15362" width="10.88671875" style="2" customWidth="1"/>
    <col min="15363" max="15363" width="9.109375" style="2"/>
    <col min="15364" max="15364" width="10.6640625" style="2" customWidth="1"/>
    <col min="15365" max="15365" width="10.33203125" style="2" customWidth="1"/>
    <col min="15366" max="15366" width="10.44140625" style="2" customWidth="1"/>
    <col min="15367" max="15367" width="11.44140625" style="2" customWidth="1"/>
    <col min="15368" max="15616" width="9.109375" style="2"/>
    <col min="15617" max="15617" width="8.5546875" style="2" customWidth="1"/>
    <col min="15618" max="15618" width="10.88671875" style="2" customWidth="1"/>
    <col min="15619" max="15619" width="9.109375" style="2"/>
    <col min="15620" max="15620" width="10.6640625" style="2" customWidth="1"/>
    <col min="15621" max="15621" width="10.33203125" style="2" customWidth="1"/>
    <col min="15622" max="15622" width="10.44140625" style="2" customWidth="1"/>
    <col min="15623" max="15623" width="11.44140625" style="2" customWidth="1"/>
    <col min="15624" max="15872" width="9.109375" style="2"/>
    <col min="15873" max="15873" width="8.5546875" style="2" customWidth="1"/>
    <col min="15874" max="15874" width="10.88671875" style="2" customWidth="1"/>
    <col min="15875" max="15875" width="9.109375" style="2"/>
    <col min="15876" max="15876" width="10.6640625" style="2" customWidth="1"/>
    <col min="15877" max="15877" width="10.33203125" style="2" customWidth="1"/>
    <col min="15878" max="15878" width="10.44140625" style="2" customWidth="1"/>
    <col min="15879" max="15879" width="11.44140625" style="2" customWidth="1"/>
    <col min="15880" max="16128" width="9.109375" style="2"/>
    <col min="16129" max="16129" width="8.5546875" style="2" customWidth="1"/>
    <col min="16130" max="16130" width="10.88671875" style="2" customWidth="1"/>
    <col min="16131" max="16131" width="9.109375" style="2"/>
    <col min="16132" max="16132" width="10.6640625" style="2" customWidth="1"/>
    <col min="16133" max="16133" width="10.33203125" style="2" customWidth="1"/>
    <col min="16134" max="16134" width="10.44140625" style="2" customWidth="1"/>
    <col min="16135" max="16135" width="11.44140625" style="2" customWidth="1"/>
    <col min="16136" max="16384" width="9.109375" style="2"/>
  </cols>
  <sheetData>
    <row r="1" spans="1:12" x14ac:dyDescent="0.3">
      <c r="A1" s="1" t="s">
        <v>196</v>
      </c>
      <c r="B1" s="1"/>
      <c r="C1" s="1"/>
      <c r="D1" s="1"/>
    </row>
    <row r="2" spans="1:12" x14ac:dyDescent="0.3">
      <c r="A2" s="1" t="s">
        <v>197</v>
      </c>
      <c r="B2" s="1"/>
      <c r="C2" s="1"/>
      <c r="D2" s="1"/>
    </row>
    <row r="3" spans="1:12" x14ac:dyDescent="0.3">
      <c r="A3" s="1" t="s">
        <v>198</v>
      </c>
      <c r="B3" s="1"/>
      <c r="C3" s="1"/>
      <c r="D3" s="1"/>
    </row>
    <row r="4" spans="1:12" x14ac:dyDescent="0.3">
      <c r="A4" s="1" t="s">
        <v>199</v>
      </c>
      <c r="B4" s="1"/>
      <c r="C4" s="1"/>
      <c r="D4" s="1"/>
    </row>
    <row r="5" spans="1:12" x14ac:dyDescent="0.3">
      <c r="A5" s="1" t="s">
        <v>200</v>
      </c>
      <c r="B5" s="3"/>
      <c r="C5" s="3"/>
      <c r="D5" s="3"/>
      <c r="E5" s="3"/>
      <c r="F5" s="4"/>
      <c r="G5" s="4"/>
      <c r="H5" s="4"/>
      <c r="I5" s="4"/>
      <c r="J5" s="4"/>
      <c r="K5" s="5"/>
    </row>
    <row r="6" spans="1:12" x14ac:dyDescent="0.3">
      <c r="A6" s="1"/>
      <c r="B6" s="33"/>
      <c r="C6" s="3"/>
      <c r="D6" s="3"/>
      <c r="E6" s="3"/>
      <c r="F6" s="4"/>
      <c r="G6" s="4"/>
      <c r="H6" s="4"/>
      <c r="I6" s="5"/>
      <c r="J6" s="5"/>
      <c r="K6" s="5"/>
    </row>
    <row r="7" spans="1:12" ht="15.6" x14ac:dyDescent="0.3">
      <c r="A7" s="22"/>
      <c r="B7" s="34"/>
      <c r="C7" s="35"/>
      <c r="D7" s="36"/>
      <c r="E7" s="36"/>
    </row>
    <row r="8" spans="1:12" x14ac:dyDescent="0.3">
      <c r="A8" s="37" t="s">
        <v>14</v>
      </c>
      <c r="B8" s="38"/>
    </row>
    <row r="9" spans="1:12" ht="15.6" x14ac:dyDescent="0.35">
      <c r="A9" s="39" t="s">
        <v>201</v>
      </c>
      <c r="B9" s="2">
        <v>0.9</v>
      </c>
      <c r="C9" s="17"/>
      <c r="D9" s="17"/>
      <c r="E9" s="17"/>
      <c r="F9" s="17"/>
    </row>
    <row r="10" spans="1:12" ht="15.6" x14ac:dyDescent="0.35">
      <c r="A10" s="39" t="s">
        <v>202</v>
      </c>
      <c r="B10" s="2">
        <f>B9</f>
        <v>0.9</v>
      </c>
    </row>
    <row r="11" spans="1:12" x14ac:dyDescent="0.3">
      <c r="A11" s="9"/>
    </row>
    <row r="12" spans="1:12" x14ac:dyDescent="0.3">
      <c r="A12" s="2" t="s">
        <v>13</v>
      </c>
      <c r="B12" s="2">
        <f>160/200</f>
        <v>0.8</v>
      </c>
    </row>
    <row r="13" spans="1:12" x14ac:dyDescent="0.3">
      <c r="A13" s="14" t="s">
        <v>53</v>
      </c>
      <c r="B13" s="2">
        <v>0.01</v>
      </c>
    </row>
    <row r="14" spans="1:12" x14ac:dyDescent="0.3">
      <c r="A14" t="s">
        <v>68</v>
      </c>
      <c r="B14" s="40">
        <f>NORMINV(B13,0,1)</f>
        <v>-2.3263478740408408</v>
      </c>
      <c r="C14" s="13"/>
      <c r="D14" s="11"/>
      <c r="E14" s="41"/>
      <c r="F14" s="11"/>
      <c r="G14" s="41"/>
    </row>
    <row r="15" spans="1:12" x14ac:dyDescent="0.3">
      <c r="A15" s="25"/>
      <c r="B15" s="40"/>
      <c r="C15" s="13"/>
      <c r="D15" s="11"/>
      <c r="E15" s="41"/>
      <c r="F15" s="11"/>
      <c r="G15" s="41"/>
    </row>
    <row r="16" spans="1:12" x14ac:dyDescent="0.3">
      <c r="A16" s="42" t="s">
        <v>56</v>
      </c>
      <c r="B16" s="40">
        <f>(B12-B9)/SQRT(B9*(1-B9)/200)</f>
        <v>-4.7140452079103161</v>
      </c>
      <c r="C16" s="40"/>
      <c r="D16" s="40"/>
      <c r="E16" s="40"/>
      <c r="F16" s="40"/>
      <c r="G16" s="40"/>
      <c r="H16" s="40"/>
      <c r="I16" s="40"/>
      <c r="J16" s="40"/>
      <c r="K16" s="40"/>
      <c r="L16" s="9"/>
    </row>
    <row r="17" spans="1:12" x14ac:dyDescent="0.3">
      <c r="A17" s="42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9"/>
    </row>
    <row r="18" spans="1:12" x14ac:dyDescent="0.3">
      <c r="A18" s="42" t="s">
        <v>203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9"/>
    </row>
    <row r="19" spans="1:12" x14ac:dyDescent="0.3">
      <c r="A19" s="42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9"/>
    </row>
    <row r="20" spans="1:12" x14ac:dyDescent="0.3">
      <c r="A20" s="43" t="s">
        <v>41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9"/>
    </row>
    <row r="21" spans="1:12" x14ac:dyDescent="0.3">
      <c r="A21" s="44" t="s">
        <v>58</v>
      </c>
      <c r="B21" s="40">
        <f>NORMDIST(B16,0,1,1)</f>
        <v>1.2142337364879244E-6</v>
      </c>
      <c r="C21" s="45"/>
      <c r="D21" s="10"/>
      <c r="E21" s="41"/>
      <c r="F21" s="10"/>
      <c r="G21" s="41"/>
    </row>
    <row r="22" spans="1:12" x14ac:dyDescent="0.3">
      <c r="A22" s="42"/>
    </row>
    <row r="23" spans="1:12" x14ac:dyDescent="0.3">
      <c r="A23" s="42"/>
    </row>
    <row r="24" spans="1:12" x14ac:dyDescent="0.3">
      <c r="E24" s="11"/>
      <c r="F24" s="12"/>
      <c r="G24" s="13"/>
    </row>
    <row r="25" spans="1:12" x14ac:dyDescent="0.3">
      <c r="A25" s="17"/>
    </row>
    <row r="26" spans="1:12" x14ac:dyDescent="0.3">
      <c r="E26" s="7"/>
    </row>
    <row r="28" spans="1:12" x14ac:dyDescent="0.3">
      <c r="E28" s="11"/>
      <c r="F28" s="12"/>
      <c r="G28" s="13"/>
    </row>
    <row r="30" spans="1:12" x14ac:dyDescent="0.3">
      <c r="E30" s="7"/>
    </row>
    <row r="35" spans="5:7" x14ac:dyDescent="0.3">
      <c r="E35" s="11"/>
      <c r="F35" s="12"/>
      <c r="G35" s="13"/>
    </row>
    <row r="37" spans="5:7" x14ac:dyDescent="0.3">
      <c r="E37" s="7"/>
    </row>
    <row r="39" spans="5:7" x14ac:dyDescent="0.3">
      <c r="E39" s="11"/>
      <c r="F39" s="12"/>
      <c r="G39" s="13"/>
    </row>
    <row r="41" spans="5:7" x14ac:dyDescent="0.3">
      <c r="E41" s="7"/>
    </row>
    <row r="43" spans="5:7" x14ac:dyDescent="0.3">
      <c r="E43" s="11"/>
      <c r="F43" s="12"/>
      <c r="G43" s="13"/>
    </row>
    <row r="45" spans="5:7" x14ac:dyDescent="0.3">
      <c r="E45" s="7"/>
    </row>
    <row r="47" spans="5:7" x14ac:dyDescent="0.3">
      <c r="E47" s="11"/>
      <c r="F47" s="12"/>
      <c r="G47" s="13"/>
    </row>
    <row r="49" spans="5:5" x14ac:dyDescent="0.3">
      <c r="E49" s="7"/>
    </row>
    <row r="51" spans="5:5" x14ac:dyDescent="0.3">
      <c r="E51" s="7"/>
    </row>
    <row r="53" spans="5:5" x14ac:dyDescent="0.3">
      <c r="E53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6"/>
  <sheetViews>
    <sheetView workbookViewId="0">
      <selection sqref="A1:XFD1048576"/>
    </sheetView>
  </sheetViews>
  <sheetFormatPr defaultRowHeight="14.4" x14ac:dyDescent="0.3"/>
  <cols>
    <col min="2" max="2" width="10.5546875" bestFit="1" customWidth="1"/>
    <col min="3" max="3" width="12.44140625" bestFit="1" customWidth="1"/>
    <col min="258" max="258" width="10.5546875" bestFit="1" customWidth="1"/>
    <col min="259" max="259" width="12.44140625" bestFit="1" customWidth="1"/>
    <col min="514" max="514" width="10.5546875" bestFit="1" customWidth="1"/>
    <col min="515" max="515" width="12.44140625" bestFit="1" customWidth="1"/>
    <col min="770" max="770" width="10.5546875" bestFit="1" customWidth="1"/>
    <col min="771" max="771" width="12.44140625" bestFit="1" customWidth="1"/>
    <col min="1026" max="1026" width="10.5546875" bestFit="1" customWidth="1"/>
    <col min="1027" max="1027" width="12.44140625" bestFit="1" customWidth="1"/>
    <col min="1282" max="1282" width="10.5546875" bestFit="1" customWidth="1"/>
    <col min="1283" max="1283" width="12.44140625" bestFit="1" customWidth="1"/>
    <col min="1538" max="1538" width="10.5546875" bestFit="1" customWidth="1"/>
    <col min="1539" max="1539" width="12.44140625" bestFit="1" customWidth="1"/>
    <col min="1794" max="1794" width="10.5546875" bestFit="1" customWidth="1"/>
    <col min="1795" max="1795" width="12.44140625" bestFit="1" customWidth="1"/>
    <col min="2050" max="2050" width="10.5546875" bestFit="1" customWidth="1"/>
    <col min="2051" max="2051" width="12.44140625" bestFit="1" customWidth="1"/>
    <col min="2306" max="2306" width="10.5546875" bestFit="1" customWidth="1"/>
    <col min="2307" max="2307" width="12.44140625" bestFit="1" customWidth="1"/>
    <col min="2562" max="2562" width="10.5546875" bestFit="1" customWidth="1"/>
    <col min="2563" max="2563" width="12.44140625" bestFit="1" customWidth="1"/>
    <col min="2818" max="2818" width="10.5546875" bestFit="1" customWidth="1"/>
    <col min="2819" max="2819" width="12.44140625" bestFit="1" customWidth="1"/>
    <col min="3074" max="3074" width="10.5546875" bestFit="1" customWidth="1"/>
    <col min="3075" max="3075" width="12.44140625" bestFit="1" customWidth="1"/>
    <col min="3330" max="3330" width="10.5546875" bestFit="1" customWidth="1"/>
    <col min="3331" max="3331" width="12.44140625" bestFit="1" customWidth="1"/>
    <col min="3586" max="3586" width="10.5546875" bestFit="1" customWidth="1"/>
    <col min="3587" max="3587" width="12.44140625" bestFit="1" customWidth="1"/>
    <col min="3842" max="3842" width="10.5546875" bestFit="1" customWidth="1"/>
    <col min="3843" max="3843" width="12.44140625" bestFit="1" customWidth="1"/>
    <col min="4098" max="4098" width="10.5546875" bestFit="1" customWidth="1"/>
    <col min="4099" max="4099" width="12.44140625" bestFit="1" customWidth="1"/>
    <col min="4354" max="4354" width="10.5546875" bestFit="1" customWidth="1"/>
    <col min="4355" max="4355" width="12.44140625" bestFit="1" customWidth="1"/>
    <col min="4610" max="4610" width="10.5546875" bestFit="1" customWidth="1"/>
    <col min="4611" max="4611" width="12.44140625" bestFit="1" customWidth="1"/>
    <col min="4866" max="4866" width="10.5546875" bestFit="1" customWidth="1"/>
    <col min="4867" max="4867" width="12.44140625" bestFit="1" customWidth="1"/>
    <col min="5122" max="5122" width="10.5546875" bestFit="1" customWidth="1"/>
    <col min="5123" max="5123" width="12.44140625" bestFit="1" customWidth="1"/>
    <col min="5378" max="5378" width="10.5546875" bestFit="1" customWidth="1"/>
    <col min="5379" max="5379" width="12.44140625" bestFit="1" customWidth="1"/>
    <col min="5634" max="5634" width="10.5546875" bestFit="1" customWidth="1"/>
    <col min="5635" max="5635" width="12.44140625" bestFit="1" customWidth="1"/>
    <col min="5890" max="5890" width="10.5546875" bestFit="1" customWidth="1"/>
    <col min="5891" max="5891" width="12.44140625" bestFit="1" customWidth="1"/>
    <col min="6146" max="6146" width="10.5546875" bestFit="1" customWidth="1"/>
    <col min="6147" max="6147" width="12.44140625" bestFit="1" customWidth="1"/>
    <col min="6402" max="6402" width="10.5546875" bestFit="1" customWidth="1"/>
    <col min="6403" max="6403" width="12.44140625" bestFit="1" customWidth="1"/>
    <col min="6658" max="6658" width="10.5546875" bestFit="1" customWidth="1"/>
    <col min="6659" max="6659" width="12.44140625" bestFit="1" customWidth="1"/>
    <col min="6914" max="6914" width="10.5546875" bestFit="1" customWidth="1"/>
    <col min="6915" max="6915" width="12.44140625" bestFit="1" customWidth="1"/>
    <col min="7170" max="7170" width="10.5546875" bestFit="1" customWidth="1"/>
    <col min="7171" max="7171" width="12.44140625" bestFit="1" customWidth="1"/>
    <col min="7426" max="7426" width="10.5546875" bestFit="1" customWidth="1"/>
    <col min="7427" max="7427" width="12.44140625" bestFit="1" customWidth="1"/>
    <col min="7682" max="7682" width="10.5546875" bestFit="1" customWidth="1"/>
    <col min="7683" max="7683" width="12.44140625" bestFit="1" customWidth="1"/>
    <col min="7938" max="7938" width="10.5546875" bestFit="1" customWidth="1"/>
    <col min="7939" max="7939" width="12.44140625" bestFit="1" customWidth="1"/>
    <col min="8194" max="8194" width="10.5546875" bestFit="1" customWidth="1"/>
    <col min="8195" max="8195" width="12.44140625" bestFit="1" customWidth="1"/>
    <col min="8450" max="8450" width="10.5546875" bestFit="1" customWidth="1"/>
    <col min="8451" max="8451" width="12.44140625" bestFit="1" customWidth="1"/>
    <col min="8706" max="8706" width="10.5546875" bestFit="1" customWidth="1"/>
    <col min="8707" max="8707" width="12.44140625" bestFit="1" customWidth="1"/>
    <col min="8962" max="8962" width="10.5546875" bestFit="1" customWidth="1"/>
    <col min="8963" max="8963" width="12.44140625" bestFit="1" customWidth="1"/>
    <col min="9218" max="9218" width="10.5546875" bestFit="1" customWidth="1"/>
    <col min="9219" max="9219" width="12.44140625" bestFit="1" customWidth="1"/>
    <col min="9474" max="9474" width="10.5546875" bestFit="1" customWidth="1"/>
    <col min="9475" max="9475" width="12.44140625" bestFit="1" customWidth="1"/>
    <col min="9730" max="9730" width="10.5546875" bestFit="1" customWidth="1"/>
    <col min="9731" max="9731" width="12.44140625" bestFit="1" customWidth="1"/>
    <col min="9986" max="9986" width="10.5546875" bestFit="1" customWidth="1"/>
    <col min="9987" max="9987" width="12.44140625" bestFit="1" customWidth="1"/>
    <col min="10242" max="10242" width="10.5546875" bestFit="1" customWidth="1"/>
    <col min="10243" max="10243" width="12.44140625" bestFit="1" customWidth="1"/>
    <col min="10498" max="10498" width="10.5546875" bestFit="1" customWidth="1"/>
    <col min="10499" max="10499" width="12.44140625" bestFit="1" customWidth="1"/>
    <col min="10754" max="10754" width="10.5546875" bestFit="1" customWidth="1"/>
    <col min="10755" max="10755" width="12.44140625" bestFit="1" customWidth="1"/>
    <col min="11010" max="11010" width="10.5546875" bestFit="1" customWidth="1"/>
    <col min="11011" max="11011" width="12.44140625" bestFit="1" customWidth="1"/>
    <col min="11266" max="11266" width="10.5546875" bestFit="1" customWidth="1"/>
    <col min="11267" max="11267" width="12.44140625" bestFit="1" customWidth="1"/>
    <col min="11522" max="11522" width="10.5546875" bestFit="1" customWidth="1"/>
    <col min="11523" max="11523" width="12.44140625" bestFit="1" customWidth="1"/>
    <col min="11778" max="11778" width="10.5546875" bestFit="1" customWidth="1"/>
    <col min="11779" max="11779" width="12.44140625" bestFit="1" customWidth="1"/>
    <col min="12034" max="12034" width="10.5546875" bestFit="1" customWidth="1"/>
    <col min="12035" max="12035" width="12.44140625" bestFit="1" customWidth="1"/>
    <col min="12290" max="12290" width="10.5546875" bestFit="1" customWidth="1"/>
    <col min="12291" max="12291" width="12.44140625" bestFit="1" customWidth="1"/>
    <col min="12546" max="12546" width="10.5546875" bestFit="1" customWidth="1"/>
    <col min="12547" max="12547" width="12.44140625" bestFit="1" customWidth="1"/>
    <col min="12802" max="12802" width="10.5546875" bestFit="1" customWidth="1"/>
    <col min="12803" max="12803" width="12.44140625" bestFit="1" customWidth="1"/>
    <col min="13058" max="13058" width="10.5546875" bestFit="1" customWidth="1"/>
    <col min="13059" max="13059" width="12.44140625" bestFit="1" customWidth="1"/>
    <col min="13314" max="13314" width="10.5546875" bestFit="1" customWidth="1"/>
    <col min="13315" max="13315" width="12.44140625" bestFit="1" customWidth="1"/>
    <col min="13570" max="13570" width="10.5546875" bestFit="1" customWidth="1"/>
    <col min="13571" max="13571" width="12.44140625" bestFit="1" customWidth="1"/>
    <col min="13826" max="13826" width="10.5546875" bestFit="1" customWidth="1"/>
    <col min="13827" max="13827" width="12.44140625" bestFit="1" customWidth="1"/>
    <col min="14082" max="14082" width="10.5546875" bestFit="1" customWidth="1"/>
    <col min="14083" max="14083" width="12.44140625" bestFit="1" customWidth="1"/>
    <col min="14338" max="14338" width="10.5546875" bestFit="1" customWidth="1"/>
    <col min="14339" max="14339" width="12.44140625" bestFit="1" customWidth="1"/>
    <col min="14594" max="14594" width="10.5546875" bestFit="1" customWidth="1"/>
    <col min="14595" max="14595" width="12.44140625" bestFit="1" customWidth="1"/>
    <col min="14850" max="14850" width="10.5546875" bestFit="1" customWidth="1"/>
    <col min="14851" max="14851" width="12.44140625" bestFit="1" customWidth="1"/>
    <col min="15106" max="15106" width="10.5546875" bestFit="1" customWidth="1"/>
    <col min="15107" max="15107" width="12.44140625" bestFit="1" customWidth="1"/>
    <col min="15362" max="15362" width="10.5546875" bestFit="1" customWidth="1"/>
    <col min="15363" max="15363" width="12.44140625" bestFit="1" customWidth="1"/>
    <col min="15618" max="15618" width="10.5546875" bestFit="1" customWidth="1"/>
    <col min="15619" max="15619" width="12.44140625" bestFit="1" customWidth="1"/>
    <col min="15874" max="15874" width="10.5546875" bestFit="1" customWidth="1"/>
    <col min="15875" max="15875" width="12.44140625" bestFit="1" customWidth="1"/>
    <col min="16130" max="16130" width="10.5546875" bestFit="1" customWidth="1"/>
    <col min="16131" max="16131" width="12.44140625" bestFit="1" customWidth="1"/>
  </cols>
  <sheetData>
    <row r="1" spans="1:201" x14ac:dyDescent="0.3">
      <c r="A1" s="1" t="s">
        <v>204</v>
      </c>
    </row>
    <row r="2" spans="1:201" x14ac:dyDescent="0.3">
      <c r="A2" s="1" t="s">
        <v>205</v>
      </c>
    </row>
    <row r="3" spans="1:201" x14ac:dyDescent="0.3">
      <c r="A3" s="22" t="s">
        <v>206</v>
      </c>
    </row>
    <row r="4" spans="1:201" x14ac:dyDescent="0.3">
      <c r="A4" s="1" t="s">
        <v>207</v>
      </c>
    </row>
    <row r="5" spans="1:201" x14ac:dyDescent="0.3">
      <c r="A5" s="1" t="s">
        <v>208</v>
      </c>
    </row>
    <row r="6" spans="1:201" x14ac:dyDescent="0.3">
      <c r="A6" s="1" t="s">
        <v>209</v>
      </c>
    </row>
    <row r="7" spans="1:201" x14ac:dyDescent="0.3">
      <c r="A7" s="1" t="s">
        <v>210</v>
      </c>
    </row>
    <row r="8" spans="1:201" x14ac:dyDescent="0.3">
      <c r="A8" s="1"/>
    </row>
    <row r="9" spans="1:201" x14ac:dyDescent="0.3">
      <c r="A9" s="10" t="s">
        <v>20</v>
      </c>
      <c r="B9" s="18">
        <v>100</v>
      </c>
    </row>
    <row r="11" spans="1:201" x14ac:dyDescent="0.3">
      <c r="A11" s="46"/>
      <c r="B11" s="18"/>
    </row>
    <row r="12" spans="1:201" x14ac:dyDescent="0.3">
      <c r="A12" s="10" t="s">
        <v>14</v>
      </c>
      <c r="B12" s="28"/>
    </row>
    <row r="13" spans="1:201" x14ac:dyDescent="0.3">
      <c r="A13" s="10" t="s">
        <v>13</v>
      </c>
      <c r="B13" s="30">
        <f>80/B9</f>
        <v>0.8</v>
      </c>
    </row>
    <row r="14" spans="1:201" x14ac:dyDescent="0.3">
      <c r="A14" s="14" t="s">
        <v>15</v>
      </c>
      <c r="B14">
        <v>0.99</v>
      </c>
    </row>
    <row r="15" spans="1:201" x14ac:dyDescent="0.3">
      <c r="A15" s="11" t="s">
        <v>174</v>
      </c>
      <c r="B15" s="16">
        <f>NORMSINV(0.995)</f>
        <v>2.5758293035488999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</row>
    <row r="16" spans="1:201" x14ac:dyDescent="0.3">
      <c r="A16" s="11"/>
      <c r="B16" s="28"/>
    </row>
    <row r="17" spans="1:6" x14ac:dyDescent="0.3">
      <c r="A17" s="11" t="s">
        <v>175</v>
      </c>
      <c r="F17">
        <f>B13-B15*SQRT(B13*(1-B13)/B9)</f>
        <v>0.69696682785804409</v>
      </c>
    </row>
    <row r="18" spans="1:6" x14ac:dyDescent="0.3">
      <c r="A18" s="11" t="s">
        <v>176</v>
      </c>
      <c r="F18">
        <f>B13+B15*SQRT(B13*(1-B13)/B9)</f>
        <v>0.903033172141956</v>
      </c>
    </row>
    <row r="20" spans="1:6" x14ac:dyDescent="0.3">
      <c r="A20" t="s">
        <v>41</v>
      </c>
    </row>
    <row r="21" spans="1:6" x14ac:dyDescent="0.3">
      <c r="A21" s="14" t="s">
        <v>53</v>
      </c>
      <c r="B21">
        <v>0.1</v>
      </c>
    </row>
    <row r="22" spans="1:6" x14ac:dyDescent="0.3">
      <c r="A22" s="11" t="s">
        <v>38</v>
      </c>
      <c r="B22" s="16">
        <f>-NORMSINV(0.9)</f>
        <v>-1.2815515655446006</v>
      </c>
    </row>
    <row r="23" spans="1:6" x14ac:dyDescent="0.3">
      <c r="A23" s="10" t="s">
        <v>84</v>
      </c>
      <c r="B23" s="18"/>
      <c r="C23">
        <f>-(0.85-B13)/SQRT(0.85*(1-0.85)/B9)</f>
        <v>-1.4002800840280079</v>
      </c>
    </row>
    <row r="24" spans="1:6" x14ac:dyDescent="0.3">
      <c r="A24" s="10"/>
      <c r="B24" s="18"/>
    </row>
    <row r="25" spans="1:6" x14ac:dyDescent="0.3">
      <c r="A25" s="10" t="s">
        <v>173</v>
      </c>
    </row>
    <row r="26" spans="1:6" x14ac:dyDescent="0.3">
      <c r="A26" s="10"/>
    </row>
    <row r="27" spans="1:6" x14ac:dyDescent="0.3">
      <c r="A27" s="10" t="s">
        <v>22</v>
      </c>
    </row>
    <row r="28" spans="1:6" x14ac:dyDescent="0.3">
      <c r="A28" s="10" t="s">
        <v>211</v>
      </c>
      <c r="C28">
        <f>NORMSDIST(C23)</f>
        <v>8.071473118354186E-2</v>
      </c>
    </row>
    <row r="29" spans="1:6" x14ac:dyDescent="0.3">
      <c r="A29" s="10"/>
    </row>
    <row r="30" spans="1:6" x14ac:dyDescent="0.3">
      <c r="A30" s="10"/>
    </row>
    <row r="46" spans="1:1" x14ac:dyDescent="0.3">
      <c r="A46" s="3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workbookViewId="0">
      <selection activeCell="F25" sqref="F25"/>
    </sheetView>
  </sheetViews>
  <sheetFormatPr defaultRowHeight="14.4" x14ac:dyDescent="0.3"/>
  <cols>
    <col min="1" max="1" width="19.44140625" customWidth="1"/>
    <col min="2" max="2" width="12.44140625" bestFit="1" customWidth="1"/>
    <col min="257" max="257" width="19.44140625" customWidth="1"/>
    <col min="258" max="258" width="12.44140625" bestFit="1" customWidth="1"/>
    <col min="513" max="513" width="19.44140625" customWidth="1"/>
    <col min="514" max="514" width="12.44140625" bestFit="1" customWidth="1"/>
    <col min="769" max="769" width="19.44140625" customWidth="1"/>
    <col min="770" max="770" width="12.44140625" bestFit="1" customWidth="1"/>
    <col min="1025" max="1025" width="19.44140625" customWidth="1"/>
    <col min="1026" max="1026" width="12.44140625" bestFit="1" customWidth="1"/>
    <col min="1281" max="1281" width="19.44140625" customWidth="1"/>
    <col min="1282" max="1282" width="12.44140625" bestFit="1" customWidth="1"/>
    <col min="1537" max="1537" width="19.44140625" customWidth="1"/>
    <col min="1538" max="1538" width="12.44140625" bestFit="1" customWidth="1"/>
    <col min="1793" max="1793" width="19.44140625" customWidth="1"/>
    <col min="1794" max="1794" width="12.44140625" bestFit="1" customWidth="1"/>
    <col min="2049" max="2049" width="19.44140625" customWidth="1"/>
    <col min="2050" max="2050" width="12.44140625" bestFit="1" customWidth="1"/>
    <col min="2305" max="2305" width="19.44140625" customWidth="1"/>
    <col min="2306" max="2306" width="12.44140625" bestFit="1" customWidth="1"/>
    <col min="2561" max="2561" width="19.44140625" customWidth="1"/>
    <col min="2562" max="2562" width="12.44140625" bestFit="1" customWidth="1"/>
    <col min="2817" max="2817" width="19.44140625" customWidth="1"/>
    <col min="2818" max="2818" width="12.44140625" bestFit="1" customWidth="1"/>
    <col min="3073" max="3073" width="19.44140625" customWidth="1"/>
    <col min="3074" max="3074" width="12.44140625" bestFit="1" customWidth="1"/>
    <col min="3329" max="3329" width="19.44140625" customWidth="1"/>
    <col min="3330" max="3330" width="12.44140625" bestFit="1" customWidth="1"/>
    <col min="3585" max="3585" width="19.44140625" customWidth="1"/>
    <col min="3586" max="3586" width="12.44140625" bestFit="1" customWidth="1"/>
    <col min="3841" max="3841" width="19.44140625" customWidth="1"/>
    <col min="3842" max="3842" width="12.44140625" bestFit="1" customWidth="1"/>
    <col min="4097" max="4097" width="19.44140625" customWidth="1"/>
    <col min="4098" max="4098" width="12.44140625" bestFit="1" customWidth="1"/>
    <col min="4353" max="4353" width="19.44140625" customWidth="1"/>
    <col min="4354" max="4354" width="12.44140625" bestFit="1" customWidth="1"/>
    <col min="4609" max="4609" width="19.44140625" customWidth="1"/>
    <col min="4610" max="4610" width="12.44140625" bestFit="1" customWidth="1"/>
    <col min="4865" max="4865" width="19.44140625" customWidth="1"/>
    <col min="4866" max="4866" width="12.44140625" bestFit="1" customWidth="1"/>
    <col min="5121" max="5121" width="19.44140625" customWidth="1"/>
    <col min="5122" max="5122" width="12.44140625" bestFit="1" customWidth="1"/>
    <col min="5377" max="5377" width="19.44140625" customWidth="1"/>
    <col min="5378" max="5378" width="12.44140625" bestFit="1" customWidth="1"/>
    <col min="5633" max="5633" width="19.44140625" customWidth="1"/>
    <col min="5634" max="5634" width="12.44140625" bestFit="1" customWidth="1"/>
    <col min="5889" max="5889" width="19.44140625" customWidth="1"/>
    <col min="5890" max="5890" width="12.44140625" bestFit="1" customWidth="1"/>
    <col min="6145" max="6145" width="19.44140625" customWidth="1"/>
    <col min="6146" max="6146" width="12.44140625" bestFit="1" customWidth="1"/>
    <col min="6401" max="6401" width="19.44140625" customWidth="1"/>
    <col min="6402" max="6402" width="12.44140625" bestFit="1" customWidth="1"/>
    <col min="6657" max="6657" width="19.44140625" customWidth="1"/>
    <col min="6658" max="6658" width="12.44140625" bestFit="1" customWidth="1"/>
    <col min="6913" max="6913" width="19.44140625" customWidth="1"/>
    <col min="6914" max="6914" width="12.44140625" bestFit="1" customWidth="1"/>
    <col min="7169" max="7169" width="19.44140625" customWidth="1"/>
    <col min="7170" max="7170" width="12.44140625" bestFit="1" customWidth="1"/>
    <col min="7425" max="7425" width="19.44140625" customWidth="1"/>
    <col min="7426" max="7426" width="12.44140625" bestFit="1" customWidth="1"/>
    <col min="7681" max="7681" width="19.44140625" customWidth="1"/>
    <col min="7682" max="7682" width="12.44140625" bestFit="1" customWidth="1"/>
    <col min="7937" max="7937" width="19.44140625" customWidth="1"/>
    <col min="7938" max="7938" width="12.44140625" bestFit="1" customWidth="1"/>
    <col min="8193" max="8193" width="19.44140625" customWidth="1"/>
    <col min="8194" max="8194" width="12.44140625" bestFit="1" customWidth="1"/>
    <col min="8449" max="8449" width="19.44140625" customWidth="1"/>
    <col min="8450" max="8450" width="12.44140625" bestFit="1" customWidth="1"/>
    <col min="8705" max="8705" width="19.44140625" customWidth="1"/>
    <col min="8706" max="8706" width="12.44140625" bestFit="1" customWidth="1"/>
    <col min="8961" max="8961" width="19.44140625" customWidth="1"/>
    <col min="8962" max="8962" width="12.44140625" bestFit="1" customWidth="1"/>
    <col min="9217" max="9217" width="19.44140625" customWidth="1"/>
    <col min="9218" max="9218" width="12.44140625" bestFit="1" customWidth="1"/>
    <col min="9473" max="9473" width="19.44140625" customWidth="1"/>
    <col min="9474" max="9474" width="12.44140625" bestFit="1" customWidth="1"/>
    <col min="9729" max="9729" width="19.44140625" customWidth="1"/>
    <col min="9730" max="9730" width="12.44140625" bestFit="1" customWidth="1"/>
    <col min="9985" max="9985" width="19.44140625" customWidth="1"/>
    <col min="9986" max="9986" width="12.44140625" bestFit="1" customWidth="1"/>
    <col min="10241" max="10241" width="19.44140625" customWidth="1"/>
    <col min="10242" max="10242" width="12.44140625" bestFit="1" customWidth="1"/>
    <col min="10497" max="10497" width="19.44140625" customWidth="1"/>
    <col min="10498" max="10498" width="12.44140625" bestFit="1" customWidth="1"/>
    <col min="10753" max="10753" width="19.44140625" customWidth="1"/>
    <col min="10754" max="10754" width="12.44140625" bestFit="1" customWidth="1"/>
    <col min="11009" max="11009" width="19.44140625" customWidth="1"/>
    <col min="11010" max="11010" width="12.44140625" bestFit="1" customWidth="1"/>
    <col min="11265" max="11265" width="19.44140625" customWidth="1"/>
    <col min="11266" max="11266" width="12.44140625" bestFit="1" customWidth="1"/>
    <col min="11521" max="11521" width="19.44140625" customWidth="1"/>
    <col min="11522" max="11522" width="12.44140625" bestFit="1" customWidth="1"/>
    <col min="11777" max="11777" width="19.44140625" customWidth="1"/>
    <col min="11778" max="11778" width="12.44140625" bestFit="1" customWidth="1"/>
    <col min="12033" max="12033" width="19.44140625" customWidth="1"/>
    <col min="12034" max="12034" width="12.44140625" bestFit="1" customWidth="1"/>
    <col min="12289" max="12289" width="19.44140625" customWidth="1"/>
    <col min="12290" max="12290" width="12.44140625" bestFit="1" customWidth="1"/>
    <col min="12545" max="12545" width="19.44140625" customWidth="1"/>
    <col min="12546" max="12546" width="12.44140625" bestFit="1" customWidth="1"/>
    <col min="12801" max="12801" width="19.44140625" customWidth="1"/>
    <col min="12802" max="12802" width="12.44140625" bestFit="1" customWidth="1"/>
    <col min="13057" max="13057" width="19.44140625" customWidth="1"/>
    <col min="13058" max="13058" width="12.44140625" bestFit="1" customWidth="1"/>
    <col min="13313" max="13313" width="19.44140625" customWidth="1"/>
    <col min="13314" max="13314" width="12.44140625" bestFit="1" customWidth="1"/>
    <col min="13569" max="13569" width="19.44140625" customWidth="1"/>
    <col min="13570" max="13570" width="12.44140625" bestFit="1" customWidth="1"/>
    <col min="13825" max="13825" width="19.44140625" customWidth="1"/>
    <col min="13826" max="13826" width="12.44140625" bestFit="1" customWidth="1"/>
    <col min="14081" max="14081" width="19.44140625" customWidth="1"/>
    <col min="14082" max="14082" width="12.44140625" bestFit="1" customWidth="1"/>
    <col min="14337" max="14337" width="19.44140625" customWidth="1"/>
    <col min="14338" max="14338" width="12.44140625" bestFit="1" customWidth="1"/>
    <col min="14593" max="14593" width="19.44140625" customWidth="1"/>
    <col min="14594" max="14594" width="12.44140625" bestFit="1" customWidth="1"/>
    <col min="14849" max="14849" width="19.44140625" customWidth="1"/>
    <col min="14850" max="14850" width="12.44140625" bestFit="1" customWidth="1"/>
    <col min="15105" max="15105" width="19.44140625" customWidth="1"/>
    <col min="15106" max="15106" width="12.44140625" bestFit="1" customWidth="1"/>
    <col min="15361" max="15361" width="19.44140625" customWidth="1"/>
    <col min="15362" max="15362" width="12.44140625" bestFit="1" customWidth="1"/>
    <col min="15617" max="15617" width="19.44140625" customWidth="1"/>
    <col min="15618" max="15618" width="12.44140625" bestFit="1" customWidth="1"/>
    <col min="15873" max="15873" width="19.44140625" customWidth="1"/>
    <col min="15874" max="15874" width="12.44140625" bestFit="1" customWidth="1"/>
    <col min="16129" max="16129" width="19.44140625" customWidth="1"/>
    <col min="16130" max="16130" width="12.44140625" bestFit="1" customWidth="1"/>
  </cols>
  <sheetData>
    <row r="1" spans="1:6" x14ac:dyDescent="0.3">
      <c r="A1" s="1" t="s">
        <v>212</v>
      </c>
    </row>
    <row r="2" spans="1:6" x14ac:dyDescent="0.3">
      <c r="A2" s="1" t="s">
        <v>213</v>
      </c>
    </row>
    <row r="3" spans="1:6" x14ac:dyDescent="0.3">
      <c r="A3" s="1" t="s">
        <v>214</v>
      </c>
    </row>
    <row r="4" spans="1:6" x14ac:dyDescent="0.3">
      <c r="A4" s="1"/>
    </row>
    <row r="5" spans="1:6" x14ac:dyDescent="0.3">
      <c r="A5" s="1"/>
    </row>
    <row r="6" spans="1:6" x14ac:dyDescent="0.3">
      <c r="A6" s="1"/>
    </row>
    <row r="7" spans="1:6" x14ac:dyDescent="0.3">
      <c r="A7" s="1"/>
    </row>
    <row r="9" spans="1:6" x14ac:dyDescent="0.3">
      <c r="A9" s="1" t="s">
        <v>215</v>
      </c>
    </row>
    <row r="10" spans="1:6" x14ac:dyDescent="0.3">
      <c r="A10" s="1" t="s">
        <v>216</v>
      </c>
      <c r="B10" s="1"/>
      <c r="C10" s="1"/>
      <c r="D10" s="1"/>
      <c r="E10" s="1"/>
      <c r="F10" s="1"/>
    </row>
    <row r="11" spans="1:6" x14ac:dyDescent="0.3">
      <c r="A11" s="1" t="s">
        <v>217</v>
      </c>
      <c r="B11" s="1"/>
      <c r="C11" s="1"/>
      <c r="D11" s="1"/>
      <c r="E11" s="1"/>
      <c r="F11" s="1"/>
    </row>
    <row r="12" spans="1:6" x14ac:dyDescent="0.3">
      <c r="A12" s="1" t="s">
        <v>218</v>
      </c>
      <c r="B12" s="1"/>
      <c r="C12" s="1"/>
      <c r="D12" s="1"/>
      <c r="E12" s="1"/>
      <c r="F12" s="1"/>
    </row>
    <row r="13" spans="1:6" x14ac:dyDescent="0.3">
      <c r="A13" s="1" t="s">
        <v>219</v>
      </c>
      <c r="B13" s="1"/>
      <c r="C13" s="1"/>
      <c r="D13" s="1"/>
      <c r="E13" s="1"/>
      <c r="F13" s="1"/>
    </row>
    <row r="14" spans="1:6" x14ac:dyDescent="0.3">
      <c r="A14" s="1" t="s">
        <v>220</v>
      </c>
      <c r="B14" s="1"/>
      <c r="C14" s="1"/>
      <c r="D14" s="1"/>
      <c r="E14" s="1"/>
      <c r="F14" s="1"/>
    </row>
    <row r="15" spans="1:6" x14ac:dyDescent="0.3">
      <c r="A15" s="6" t="s">
        <v>221</v>
      </c>
      <c r="B15" s="1"/>
      <c r="C15" s="1"/>
      <c r="D15" s="1"/>
      <c r="E15" s="1"/>
      <c r="F15" s="1"/>
    </row>
    <row r="16" spans="1:6" x14ac:dyDescent="0.3">
      <c r="A16" s="6"/>
      <c r="B16" s="1"/>
      <c r="C16" s="1"/>
      <c r="D16" s="1"/>
      <c r="E16" s="1"/>
      <c r="F16" s="1"/>
    </row>
    <row r="17" spans="1:4" x14ac:dyDescent="0.3">
      <c r="A17" s="10" t="s">
        <v>14</v>
      </c>
    </row>
    <row r="18" spans="1:4" x14ac:dyDescent="0.3">
      <c r="A18" s="10" t="s">
        <v>20</v>
      </c>
      <c r="B18" s="18">
        <v>101</v>
      </c>
    </row>
    <row r="19" spans="1:4" x14ac:dyDescent="0.3">
      <c r="A19" s="10" t="s">
        <v>155</v>
      </c>
      <c r="B19" s="23">
        <v>18.2</v>
      </c>
    </row>
    <row r="20" spans="1:4" x14ac:dyDescent="0.3">
      <c r="A20" s="10" t="s">
        <v>156</v>
      </c>
      <c r="B20" s="28">
        <v>0.56000000000000005</v>
      </c>
    </row>
    <row r="21" spans="1:4" x14ac:dyDescent="0.3">
      <c r="B21" s="28"/>
    </row>
    <row r="22" spans="1:4" x14ac:dyDescent="0.3">
      <c r="A22" t="s">
        <v>157</v>
      </c>
      <c r="B22">
        <v>0.95</v>
      </c>
    </row>
    <row r="23" spans="1:4" ht="15.6" x14ac:dyDescent="0.35">
      <c r="A23" s="11" t="s">
        <v>222</v>
      </c>
      <c r="B23" s="16">
        <f>-NORMSINV((1-B22)/2)</f>
        <v>1.9599639845400536</v>
      </c>
    </row>
    <row r="24" spans="1:4" x14ac:dyDescent="0.3">
      <c r="A24" s="11"/>
      <c r="B24" s="28"/>
    </row>
    <row r="25" spans="1:4" x14ac:dyDescent="0.3">
      <c r="A25" s="11" t="s">
        <v>159</v>
      </c>
      <c r="D25">
        <f>B19-B23*SQRT(B20/B18)</f>
        <v>18.054057622262448</v>
      </c>
    </row>
    <row r="26" spans="1:4" x14ac:dyDescent="0.3">
      <c r="A26" s="11" t="s">
        <v>160</v>
      </c>
      <c r="D26">
        <f>B19+B23*SQRT(B20/B18)</f>
        <v>18.345942377737551</v>
      </c>
    </row>
    <row r="27" spans="1:4" x14ac:dyDescent="0.3">
      <c r="A27" s="10" t="s">
        <v>41</v>
      </c>
    </row>
    <row r="28" spans="1:4" ht="15.6" x14ac:dyDescent="0.35">
      <c r="A28" s="14" t="s">
        <v>223</v>
      </c>
      <c r="B28" s="16">
        <f>CHIINV(0.975,B18-1)</f>
        <v>74.221927474923731</v>
      </c>
      <c r="C28" s="14" t="s">
        <v>224</v>
      </c>
      <c r="D28">
        <f>CHIINV(0.025,B18-1)</f>
        <v>129.56119718583659</v>
      </c>
    </row>
    <row r="29" spans="1:4" x14ac:dyDescent="0.3">
      <c r="A29" s="11" t="s">
        <v>225</v>
      </c>
      <c r="D29">
        <f>(B18-1)*B20/D28</f>
        <v>0.43222817646302075</v>
      </c>
    </row>
    <row r="30" spans="1:4" x14ac:dyDescent="0.3">
      <c r="A30" s="11" t="s">
        <v>226</v>
      </c>
      <c r="B30" s="28"/>
      <c r="D30">
        <f>(B18-1)*B20/B28</f>
        <v>0.75449401417013728</v>
      </c>
    </row>
    <row r="31" spans="1:4" x14ac:dyDescent="0.3">
      <c r="A31" s="10"/>
      <c r="B31" s="18"/>
    </row>
    <row r="32" spans="1:4" x14ac:dyDescent="0.3">
      <c r="A32" s="10" t="s">
        <v>22</v>
      </c>
    </row>
    <row r="33" spans="1:1" x14ac:dyDescent="0.3">
      <c r="A33" t="s">
        <v>227</v>
      </c>
    </row>
    <row r="34" spans="1:1" x14ac:dyDescent="0.3">
      <c r="A34" t="s">
        <v>228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r:id="rId4">
            <anchor moveWithCells="1">
              <from>
                <xdr:col>0</xdr:col>
                <xdr:colOff>518160</xdr:colOff>
                <xdr:row>3</xdr:row>
                <xdr:rowOff>76200</xdr:rowOff>
              </from>
              <to>
                <xdr:col>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049" r:id="rId3"/>
      </mc:Fallback>
    </mc:AlternateContent>
    <mc:AlternateContent xmlns:mc="http://schemas.openxmlformats.org/markup-compatibility/2006">
      <mc:Choice Requires="x14">
        <oleObject progId="Equation.3" shapeId="2050" r:id="rId5">
          <objectPr defaultSize="0" r:id="rId4">
            <anchor moveWithCells="1">
              <from>
                <xdr:col>0</xdr:col>
                <xdr:colOff>518160</xdr:colOff>
                <xdr:row>65539</xdr:row>
                <xdr:rowOff>76200</xdr:rowOff>
              </from>
              <to>
                <xdr:col>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050" r:id="rId5"/>
      </mc:Fallback>
    </mc:AlternateContent>
    <mc:AlternateContent xmlns:mc="http://schemas.openxmlformats.org/markup-compatibility/2006">
      <mc:Choice Requires="x14">
        <oleObject progId="Equation.3" shapeId="2051" r:id="rId6">
          <objectPr defaultSize="0" r:id="rId4">
            <anchor moveWithCells="1">
              <from>
                <xdr:col>0</xdr:col>
                <xdr:colOff>518160</xdr:colOff>
                <xdr:row>131075</xdr:row>
                <xdr:rowOff>76200</xdr:rowOff>
              </from>
              <to>
                <xdr:col>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051" r:id="rId6"/>
      </mc:Fallback>
    </mc:AlternateContent>
    <mc:AlternateContent xmlns:mc="http://schemas.openxmlformats.org/markup-compatibility/2006">
      <mc:Choice Requires="x14">
        <oleObject progId="Equation.3" shapeId="2052" r:id="rId7">
          <objectPr defaultSize="0" r:id="rId4">
            <anchor moveWithCells="1">
              <from>
                <xdr:col>0</xdr:col>
                <xdr:colOff>518160</xdr:colOff>
                <xdr:row>196611</xdr:row>
                <xdr:rowOff>76200</xdr:rowOff>
              </from>
              <to>
                <xdr:col>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052" r:id="rId7"/>
      </mc:Fallback>
    </mc:AlternateContent>
    <mc:AlternateContent xmlns:mc="http://schemas.openxmlformats.org/markup-compatibility/2006">
      <mc:Choice Requires="x14">
        <oleObject progId="Equation.3" shapeId="2053" r:id="rId8">
          <objectPr defaultSize="0" r:id="rId4">
            <anchor moveWithCells="1">
              <from>
                <xdr:col>0</xdr:col>
                <xdr:colOff>518160</xdr:colOff>
                <xdr:row>262147</xdr:row>
                <xdr:rowOff>76200</xdr:rowOff>
              </from>
              <to>
                <xdr:col>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053" r:id="rId8"/>
      </mc:Fallback>
    </mc:AlternateContent>
    <mc:AlternateContent xmlns:mc="http://schemas.openxmlformats.org/markup-compatibility/2006">
      <mc:Choice Requires="x14">
        <oleObject progId="Equation.3" shapeId="2054" r:id="rId9">
          <objectPr defaultSize="0" r:id="rId4">
            <anchor moveWithCells="1">
              <from>
                <xdr:col>0</xdr:col>
                <xdr:colOff>518160</xdr:colOff>
                <xdr:row>327683</xdr:row>
                <xdr:rowOff>76200</xdr:rowOff>
              </from>
              <to>
                <xdr:col>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054" r:id="rId9"/>
      </mc:Fallback>
    </mc:AlternateContent>
    <mc:AlternateContent xmlns:mc="http://schemas.openxmlformats.org/markup-compatibility/2006">
      <mc:Choice Requires="x14">
        <oleObject progId="Equation.3" shapeId="2055" r:id="rId10">
          <objectPr defaultSize="0" r:id="rId4">
            <anchor moveWithCells="1">
              <from>
                <xdr:col>0</xdr:col>
                <xdr:colOff>518160</xdr:colOff>
                <xdr:row>393219</xdr:row>
                <xdr:rowOff>76200</xdr:rowOff>
              </from>
              <to>
                <xdr:col>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055" r:id="rId10"/>
      </mc:Fallback>
    </mc:AlternateContent>
    <mc:AlternateContent xmlns:mc="http://schemas.openxmlformats.org/markup-compatibility/2006">
      <mc:Choice Requires="x14">
        <oleObject progId="Equation.3" shapeId="2056" r:id="rId11">
          <objectPr defaultSize="0" r:id="rId4">
            <anchor moveWithCells="1">
              <from>
                <xdr:col>0</xdr:col>
                <xdr:colOff>518160</xdr:colOff>
                <xdr:row>458755</xdr:row>
                <xdr:rowOff>76200</xdr:rowOff>
              </from>
              <to>
                <xdr:col>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056" r:id="rId11"/>
      </mc:Fallback>
    </mc:AlternateContent>
    <mc:AlternateContent xmlns:mc="http://schemas.openxmlformats.org/markup-compatibility/2006">
      <mc:Choice Requires="x14">
        <oleObject progId="Equation.3" shapeId="2057" r:id="rId12">
          <objectPr defaultSize="0" r:id="rId4">
            <anchor moveWithCells="1">
              <from>
                <xdr:col>0</xdr:col>
                <xdr:colOff>518160</xdr:colOff>
                <xdr:row>524291</xdr:row>
                <xdr:rowOff>76200</xdr:rowOff>
              </from>
              <to>
                <xdr:col>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057" r:id="rId12"/>
      </mc:Fallback>
    </mc:AlternateContent>
    <mc:AlternateContent xmlns:mc="http://schemas.openxmlformats.org/markup-compatibility/2006">
      <mc:Choice Requires="x14">
        <oleObject progId="Equation.3" shapeId="2058" r:id="rId13">
          <objectPr defaultSize="0" r:id="rId4">
            <anchor moveWithCells="1">
              <from>
                <xdr:col>0</xdr:col>
                <xdr:colOff>518160</xdr:colOff>
                <xdr:row>589827</xdr:row>
                <xdr:rowOff>76200</xdr:rowOff>
              </from>
              <to>
                <xdr:col>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058" r:id="rId13"/>
      </mc:Fallback>
    </mc:AlternateContent>
    <mc:AlternateContent xmlns:mc="http://schemas.openxmlformats.org/markup-compatibility/2006">
      <mc:Choice Requires="x14">
        <oleObject progId="Equation.3" shapeId="2059" r:id="rId14">
          <objectPr defaultSize="0" r:id="rId4">
            <anchor moveWithCells="1">
              <from>
                <xdr:col>0</xdr:col>
                <xdr:colOff>518160</xdr:colOff>
                <xdr:row>655363</xdr:row>
                <xdr:rowOff>76200</xdr:rowOff>
              </from>
              <to>
                <xdr:col>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059" r:id="rId14"/>
      </mc:Fallback>
    </mc:AlternateContent>
    <mc:AlternateContent xmlns:mc="http://schemas.openxmlformats.org/markup-compatibility/2006">
      <mc:Choice Requires="x14">
        <oleObject progId="Equation.3" shapeId="2060" r:id="rId15">
          <objectPr defaultSize="0" r:id="rId4">
            <anchor moveWithCells="1">
              <from>
                <xdr:col>0</xdr:col>
                <xdr:colOff>518160</xdr:colOff>
                <xdr:row>720899</xdr:row>
                <xdr:rowOff>76200</xdr:rowOff>
              </from>
              <to>
                <xdr:col>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060" r:id="rId15"/>
      </mc:Fallback>
    </mc:AlternateContent>
    <mc:AlternateContent xmlns:mc="http://schemas.openxmlformats.org/markup-compatibility/2006">
      <mc:Choice Requires="x14">
        <oleObject progId="Equation.3" shapeId="2061" r:id="rId16">
          <objectPr defaultSize="0" r:id="rId4">
            <anchor moveWithCells="1">
              <from>
                <xdr:col>0</xdr:col>
                <xdr:colOff>518160</xdr:colOff>
                <xdr:row>786435</xdr:row>
                <xdr:rowOff>76200</xdr:rowOff>
              </from>
              <to>
                <xdr:col>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061" r:id="rId16"/>
      </mc:Fallback>
    </mc:AlternateContent>
    <mc:AlternateContent xmlns:mc="http://schemas.openxmlformats.org/markup-compatibility/2006">
      <mc:Choice Requires="x14">
        <oleObject progId="Equation.3" shapeId="2062" r:id="rId17">
          <objectPr defaultSize="0" r:id="rId4">
            <anchor moveWithCells="1">
              <from>
                <xdr:col>0</xdr:col>
                <xdr:colOff>518160</xdr:colOff>
                <xdr:row>851971</xdr:row>
                <xdr:rowOff>76200</xdr:rowOff>
              </from>
              <to>
                <xdr:col>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062" r:id="rId17"/>
      </mc:Fallback>
    </mc:AlternateContent>
    <mc:AlternateContent xmlns:mc="http://schemas.openxmlformats.org/markup-compatibility/2006">
      <mc:Choice Requires="x14">
        <oleObject progId="Equation.3" shapeId="2063" r:id="rId18">
          <objectPr defaultSize="0" r:id="rId4">
            <anchor moveWithCells="1">
              <from>
                <xdr:col>0</xdr:col>
                <xdr:colOff>518160</xdr:colOff>
                <xdr:row>917507</xdr:row>
                <xdr:rowOff>76200</xdr:rowOff>
              </from>
              <to>
                <xdr:col>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063" r:id="rId18"/>
      </mc:Fallback>
    </mc:AlternateContent>
    <mc:AlternateContent xmlns:mc="http://schemas.openxmlformats.org/markup-compatibility/2006">
      <mc:Choice Requires="x14">
        <oleObject progId="Equation.3" shapeId="2064" r:id="rId19">
          <objectPr defaultSize="0" r:id="rId4">
            <anchor moveWithCells="1">
              <from>
                <xdr:col>0</xdr:col>
                <xdr:colOff>518160</xdr:colOff>
                <xdr:row>983043</xdr:row>
                <xdr:rowOff>76200</xdr:rowOff>
              </from>
              <to>
                <xdr:col>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064" r:id="rId19"/>
      </mc:Fallback>
    </mc:AlternateContent>
    <mc:AlternateContent xmlns:mc="http://schemas.openxmlformats.org/markup-compatibility/2006">
      <mc:Choice Requires="x14">
        <oleObject progId="Equation.3" shapeId="2065" r:id="rId20">
          <objectPr defaultSize="0" r:id="rId4">
            <anchor moveWithCells="1">
              <from>
                <xdr:col>256</xdr:col>
                <xdr:colOff>518160</xdr:colOff>
                <xdr:row>3</xdr:row>
                <xdr:rowOff>76200</xdr:rowOff>
              </from>
              <to>
                <xdr:col>261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065" r:id="rId20"/>
      </mc:Fallback>
    </mc:AlternateContent>
    <mc:AlternateContent xmlns:mc="http://schemas.openxmlformats.org/markup-compatibility/2006">
      <mc:Choice Requires="x14">
        <oleObject progId="Equation.3" shapeId="2066" r:id="rId21">
          <objectPr defaultSize="0" r:id="rId4">
            <anchor moveWithCells="1">
              <from>
                <xdr:col>256</xdr:col>
                <xdr:colOff>518160</xdr:colOff>
                <xdr:row>65539</xdr:row>
                <xdr:rowOff>76200</xdr:rowOff>
              </from>
              <to>
                <xdr:col>261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066" r:id="rId21"/>
      </mc:Fallback>
    </mc:AlternateContent>
    <mc:AlternateContent xmlns:mc="http://schemas.openxmlformats.org/markup-compatibility/2006">
      <mc:Choice Requires="x14">
        <oleObject progId="Equation.3" shapeId="2067" r:id="rId22">
          <objectPr defaultSize="0" r:id="rId4">
            <anchor moveWithCells="1">
              <from>
                <xdr:col>256</xdr:col>
                <xdr:colOff>518160</xdr:colOff>
                <xdr:row>131075</xdr:row>
                <xdr:rowOff>76200</xdr:rowOff>
              </from>
              <to>
                <xdr:col>261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067" r:id="rId22"/>
      </mc:Fallback>
    </mc:AlternateContent>
    <mc:AlternateContent xmlns:mc="http://schemas.openxmlformats.org/markup-compatibility/2006">
      <mc:Choice Requires="x14">
        <oleObject progId="Equation.3" shapeId="2068" r:id="rId23">
          <objectPr defaultSize="0" r:id="rId4">
            <anchor moveWithCells="1">
              <from>
                <xdr:col>256</xdr:col>
                <xdr:colOff>518160</xdr:colOff>
                <xdr:row>196611</xdr:row>
                <xdr:rowOff>76200</xdr:rowOff>
              </from>
              <to>
                <xdr:col>261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068" r:id="rId23"/>
      </mc:Fallback>
    </mc:AlternateContent>
    <mc:AlternateContent xmlns:mc="http://schemas.openxmlformats.org/markup-compatibility/2006">
      <mc:Choice Requires="x14">
        <oleObject progId="Equation.3" shapeId="2069" r:id="rId24">
          <objectPr defaultSize="0" r:id="rId4">
            <anchor moveWithCells="1">
              <from>
                <xdr:col>256</xdr:col>
                <xdr:colOff>518160</xdr:colOff>
                <xdr:row>262147</xdr:row>
                <xdr:rowOff>76200</xdr:rowOff>
              </from>
              <to>
                <xdr:col>261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069" r:id="rId24"/>
      </mc:Fallback>
    </mc:AlternateContent>
    <mc:AlternateContent xmlns:mc="http://schemas.openxmlformats.org/markup-compatibility/2006">
      <mc:Choice Requires="x14">
        <oleObject progId="Equation.3" shapeId="2070" r:id="rId25">
          <objectPr defaultSize="0" r:id="rId4">
            <anchor moveWithCells="1">
              <from>
                <xdr:col>256</xdr:col>
                <xdr:colOff>518160</xdr:colOff>
                <xdr:row>327683</xdr:row>
                <xdr:rowOff>76200</xdr:rowOff>
              </from>
              <to>
                <xdr:col>261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070" r:id="rId25"/>
      </mc:Fallback>
    </mc:AlternateContent>
    <mc:AlternateContent xmlns:mc="http://schemas.openxmlformats.org/markup-compatibility/2006">
      <mc:Choice Requires="x14">
        <oleObject progId="Equation.3" shapeId="2071" r:id="rId26">
          <objectPr defaultSize="0" r:id="rId4">
            <anchor moveWithCells="1">
              <from>
                <xdr:col>256</xdr:col>
                <xdr:colOff>518160</xdr:colOff>
                <xdr:row>393219</xdr:row>
                <xdr:rowOff>76200</xdr:rowOff>
              </from>
              <to>
                <xdr:col>261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071" r:id="rId26"/>
      </mc:Fallback>
    </mc:AlternateContent>
    <mc:AlternateContent xmlns:mc="http://schemas.openxmlformats.org/markup-compatibility/2006">
      <mc:Choice Requires="x14">
        <oleObject progId="Equation.3" shapeId="2072" r:id="rId27">
          <objectPr defaultSize="0" r:id="rId4">
            <anchor moveWithCells="1">
              <from>
                <xdr:col>256</xdr:col>
                <xdr:colOff>518160</xdr:colOff>
                <xdr:row>458755</xdr:row>
                <xdr:rowOff>76200</xdr:rowOff>
              </from>
              <to>
                <xdr:col>261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072" r:id="rId27"/>
      </mc:Fallback>
    </mc:AlternateContent>
    <mc:AlternateContent xmlns:mc="http://schemas.openxmlformats.org/markup-compatibility/2006">
      <mc:Choice Requires="x14">
        <oleObject progId="Equation.3" shapeId="2073" r:id="rId28">
          <objectPr defaultSize="0" r:id="rId4">
            <anchor moveWithCells="1">
              <from>
                <xdr:col>256</xdr:col>
                <xdr:colOff>518160</xdr:colOff>
                <xdr:row>524291</xdr:row>
                <xdr:rowOff>76200</xdr:rowOff>
              </from>
              <to>
                <xdr:col>261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073" r:id="rId28"/>
      </mc:Fallback>
    </mc:AlternateContent>
    <mc:AlternateContent xmlns:mc="http://schemas.openxmlformats.org/markup-compatibility/2006">
      <mc:Choice Requires="x14">
        <oleObject progId="Equation.3" shapeId="2074" r:id="rId29">
          <objectPr defaultSize="0" r:id="rId4">
            <anchor moveWithCells="1">
              <from>
                <xdr:col>256</xdr:col>
                <xdr:colOff>518160</xdr:colOff>
                <xdr:row>589827</xdr:row>
                <xdr:rowOff>76200</xdr:rowOff>
              </from>
              <to>
                <xdr:col>261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074" r:id="rId29"/>
      </mc:Fallback>
    </mc:AlternateContent>
    <mc:AlternateContent xmlns:mc="http://schemas.openxmlformats.org/markup-compatibility/2006">
      <mc:Choice Requires="x14">
        <oleObject progId="Equation.3" shapeId="2075" r:id="rId30">
          <objectPr defaultSize="0" r:id="rId4">
            <anchor moveWithCells="1">
              <from>
                <xdr:col>256</xdr:col>
                <xdr:colOff>518160</xdr:colOff>
                <xdr:row>655363</xdr:row>
                <xdr:rowOff>76200</xdr:rowOff>
              </from>
              <to>
                <xdr:col>261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075" r:id="rId30"/>
      </mc:Fallback>
    </mc:AlternateContent>
    <mc:AlternateContent xmlns:mc="http://schemas.openxmlformats.org/markup-compatibility/2006">
      <mc:Choice Requires="x14">
        <oleObject progId="Equation.3" shapeId="2076" r:id="rId31">
          <objectPr defaultSize="0" r:id="rId4">
            <anchor moveWithCells="1">
              <from>
                <xdr:col>256</xdr:col>
                <xdr:colOff>518160</xdr:colOff>
                <xdr:row>720899</xdr:row>
                <xdr:rowOff>76200</xdr:rowOff>
              </from>
              <to>
                <xdr:col>261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076" r:id="rId31"/>
      </mc:Fallback>
    </mc:AlternateContent>
    <mc:AlternateContent xmlns:mc="http://schemas.openxmlformats.org/markup-compatibility/2006">
      <mc:Choice Requires="x14">
        <oleObject progId="Equation.3" shapeId="2077" r:id="rId32">
          <objectPr defaultSize="0" r:id="rId4">
            <anchor moveWithCells="1">
              <from>
                <xdr:col>256</xdr:col>
                <xdr:colOff>518160</xdr:colOff>
                <xdr:row>786435</xdr:row>
                <xdr:rowOff>76200</xdr:rowOff>
              </from>
              <to>
                <xdr:col>261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077" r:id="rId32"/>
      </mc:Fallback>
    </mc:AlternateContent>
    <mc:AlternateContent xmlns:mc="http://schemas.openxmlformats.org/markup-compatibility/2006">
      <mc:Choice Requires="x14">
        <oleObject progId="Equation.3" shapeId="2078" r:id="rId33">
          <objectPr defaultSize="0" r:id="rId4">
            <anchor moveWithCells="1">
              <from>
                <xdr:col>256</xdr:col>
                <xdr:colOff>518160</xdr:colOff>
                <xdr:row>851971</xdr:row>
                <xdr:rowOff>76200</xdr:rowOff>
              </from>
              <to>
                <xdr:col>261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078" r:id="rId33"/>
      </mc:Fallback>
    </mc:AlternateContent>
    <mc:AlternateContent xmlns:mc="http://schemas.openxmlformats.org/markup-compatibility/2006">
      <mc:Choice Requires="x14">
        <oleObject progId="Equation.3" shapeId="2079" r:id="rId34">
          <objectPr defaultSize="0" r:id="rId4">
            <anchor moveWithCells="1">
              <from>
                <xdr:col>256</xdr:col>
                <xdr:colOff>518160</xdr:colOff>
                <xdr:row>917507</xdr:row>
                <xdr:rowOff>76200</xdr:rowOff>
              </from>
              <to>
                <xdr:col>261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079" r:id="rId34"/>
      </mc:Fallback>
    </mc:AlternateContent>
    <mc:AlternateContent xmlns:mc="http://schemas.openxmlformats.org/markup-compatibility/2006">
      <mc:Choice Requires="x14">
        <oleObject progId="Equation.3" shapeId="2080" r:id="rId35">
          <objectPr defaultSize="0" r:id="rId4">
            <anchor moveWithCells="1">
              <from>
                <xdr:col>256</xdr:col>
                <xdr:colOff>518160</xdr:colOff>
                <xdr:row>983043</xdr:row>
                <xdr:rowOff>76200</xdr:rowOff>
              </from>
              <to>
                <xdr:col>261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080" r:id="rId35"/>
      </mc:Fallback>
    </mc:AlternateContent>
    <mc:AlternateContent xmlns:mc="http://schemas.openxmlformats.org/markup-compatibility/2006">
      <mc:Choice Requires="x14">
        <oleObject progId="Equation.3" shapeId="2081" r:id="rId36">
          <objectPr defaultSize="0" r:id="rId4">
            <anchor moveWithCells="1">
              <from>
                <xdr:col>512</xdr:col>
                <xdr:colOff>518160</xdr:colOff>
                <xdr:row>3</xdr:row>
                <xdr:rowOff>76200</xdr:rowOff>
              </from>
              <to>
                <xdr:col>517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081" r:id="rId36"/>
      </mc:Fallback>
    </mc:AlternateContent>
    <mc:AlternateContent xmlns:mc="http://schemas.openxmlformats.org/markup-compatibility/2006">
      <mc:Choice Requires="x14">
        <oleObject progId="Equation.3" shapeId="2082" r:id="rId37">
          <objectPr defaultSize="0" r:id="rId4">
            <anchor moveWithCells="1">
              <from>
                <xdr:col>512</xdr:col>
                <xdr:colOff>518160</xdr:colOff>
                <xdr:row>65539</xdr:row>
                <xdr:rowOff>76200</xdr:rowOff>
              </from>
              <to>
                <xdr:col>517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082" r:id="rId37"/>
      </mc:Fallback>
    </mc:AlternateContent>
    <mc:AlternateContent xmlns:mc="http://schemas.openxmlformats.org/markup-compatibility/2006">
      <mc:Choice Requires="x14">
        <oleObject progId="Equation.3" shapeId="2083" r:id="rId38">
          <objectPr defaultSize="0" r:id="rId4">
            <anchor moveWithCells="1">
              <from>
                <xdr:col>512</xdr:col>
                <xdr:colOff>518160</xdr:colOff>
                <xdr:row>131075</xdr:row>
                <xdr:rowOff>76200</xdr:rowOff>
              </from>
              <to>
                <xdr:col>517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083" r:id="rId38"/>
      </mc:Fallback>
    </mc:AlternateContent>
    <mc:AlternateContent xmlns:mc="http://schemas.openxmlformats.org/markup-compatibility/2006">
      <mc:Choice Requires="x14">
        <oleObject progId="Equation.3" shapeId="2084" r:id="rId39">
          <objectPr defaultSize="0" r:id="rId4">
            <anchor moveWithCells="1">
              <from>
                <xdr:col>512</xdr:col>
                <xdr:colOff>518160</xdr:colOff>
                <xdr:row>196611</xdr:row>
                <xdr:rowOff>76200</xdr:rowOff>
              </from>
              <to>
                <xdr:col>517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084" r:id="rId39"/>
      </mc:Fallback>
    </mc:AlternateContent>
    <mc:AlternateContent xmlns:mc="http://schemas.openxmlformats.org/markup-compatibility/2006">
      <mc:Choice Requires="x14">
        <oleObject progId="Equation.3" shapeId="2085" r:id="rId40">
          <objectPr defaultSize="0" r:id="rId4">
            <anchor moveWithCells="1">
              <from>
                <xdr:col>512</xdr:col>
                <xdr:colOff>518160</xdr:colOff>
                <xdr:row>262147</xdr:row>
                <xdr:rowOff>76200</xdr:rowOff>
              </from>
              <to>
                <xdr:col>517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085" r:id="rId40"/>
      </mc:Fallback>
    </mc:AlternateContent>
    <mc:AlternateContent xmlns:mc="http://schemas.openxmlformats.org/markup-compatibility/2006">
      <mc:Choice Requires="x14">
        <oleObject progId="Equation.3" shapeId="2086" r:id="rId41">
          <objectPr defaultSize="0" r:id="rId4">
            <anchor moveWithCells="1">
              <from>
                <xdr:col>512</xdr:col>
                <xdr:colOff>518160</xdr:colOff>
                <xdr:row>327683</xdr:row>
                <xdr:rowOff>76200</xdr:rowOff>
              </from>
              <to>
                <xdr:col>517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086" r:id="rId41"/>
      </mc:Fallback>
    </mc:AlternateContent>
    <mc:AlternateContent xmlns:mc="http://schemas.openxmlformats.org/markup-compatibility/2006">
      <mc:Choice Requires="x14">
        <oleObject progId="Equation.3" shapeId="2087" r:id="rId42">
          <objectPr defaultSize="0" r:id="rId4">
            <anchor moveWithCells="1">
              <from>
                <xdr:col>512</xdr:col>
                <xdr:colOff>518160</xdr:colOff>
                <xdr:row>393219</xdr:row>
                <xdr:rowOff>76200</xdr:rowOff>
              </from>
              <to>
                <xdr:col>517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087" r:id="rId42"/>
      </mc:Fallback>
    </mc:AlternateContent>
    <mc:AlternateContent xmlns:mc="http://schemas.openxmlformats.org/markup-compatibility/2006">
      <mc:Choice Requires="x14">
        <oleObject progId="Equation.3" shapeId="2088" r:id="rId43">
          <objectPr defaultSize="0" r:id="rId4">
            <anchor moveWithCells="1">
              <from>
                <xdr:col>512</xdr:col>
                <xdr:colOff>518160</xdr:colOff>
                <xdr:row>458755</xdr:row>
                <xdr:rowOff>76200</xdr:rowOff>
              </from>
              <to>
                <xdr:col>517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088" r:id="rId43"/>
      </mc:Fallback>
    </mc:AlternateContent>
    <mc:AlternateContent xmlns:mc="http://schemas.openxmlformats.org/markup-compatibility/2006">
      <mc:Choice Requires="x14">
        <oleObject progId="Equation.3" shapeId="2089" r:id="rId44">
          <objectPr defaultSize="0" r:id="rId4">
            <anchor moveWithCells="1">
              <from>
                <xdr:col>512</xdr:col>
                <xdr:colOff>518160</xdr:colOff>
                <xdr:row>524291</xdr:row>
                <xdr:rowOff>76200</xdr:rowOff>
              </from>
              <to>
                <xdr:col>517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089" r:id="rId44"/>
      </mc:Fallback>
    </mc:AlternateContent>
    <mc:AlternateContent xmlns:mc="http://schemas.openxmlformats.org/markup-compatibility/2006">
      <mc:Choice Requires="x14">
        <oleObject progId="Equation.3" shapeId="2090" r:id="rId45">
          <objectPr defaultSize="0" r:id="rId4">
            <anchor moveWithCells="1">
              <from>
                <xdr:col>512</xdr:col>
                <xdr:colOff>518160</xdr:colOff>
                <xdr:row>589827</xdr:row>
                <xdr:rowOff>76200</xdr:rowOff>
              </from>
              <to>
                <xdr:col>517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090" r:id="rId45"/>
      </mc:Fallback>
    </mc:AlternateContent>
    <mc:AlternateContent xmlns:mc="http://schemas.openxmlformats.org/markup-compatibility/2006">
      <mc:Choice Requires="x14">
        <oleObject progId="Equation.3" shapeId="2091" r:id="rId46">
          <objectPr defaultSize="0" r:id="rId4">
            <anchor moveWithCells="1">
              <from>
                <xdr:col>512</xdr:col>
                <xdr:colOff>518160</xdr:colOff>
                <xdr:row>655363</xdr:row>
                <xdr:rowOff>76200</xdr:rowOff>
              </from>
              <to>
                <xdr:col>517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091" r:id="rId46"/>
      </mc:Fallback>
    </mc:AlternateContent>
    <mc:AlternateContent xmlns:mc="http://schemas.openxmlformats.org/markup-compatibility/2006">
      <mc:Choice Requires="x14">
        <oleObject progId="Equation.3" shapeId="2092" r:id="rId47">
          <objectPr defaultSize="0" r:id="rId4">
            <anchor moveWithCells="1">
              <from>
                <xdr:col>512</xdr:col>
                <xdr:colOff>518160</xdr:colOff>
                <xdr:row>720899</xdr:row>
                <xdr:rowOff>76200</xdr:rowOff>
              </from>
              <to>
                <xdr:col>517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092" r:id="rId47"/>
      </mc:Fallback>
    </mc:AlternateContent>
    <mc:AlternateContent xmlns:mc="http://schemas.openxmlformats.org/markup-compatibility/2006">
      <mc:Choice Requires="x14">
        <oleObject progId="Equation.3" shapeId="2093" r:id="rId48">
          <objectPr defaultSize="0" r:id="rId4">
            <anchor moveWithCells="1">
              <from>
                <xdr:col>512</xdr:col>
                <xdr:colOff>518160</xdr:colOff>
                <xdr:row>786435</xdr:row>
                <xdr:rowOff>76200</xdr:rowOff>
              </from>
              <to>
                <xdr:col>517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093" r:id="rId48"/>
      </mc:Fallback>
    </mc:AlternateContent>
    <mc:AlternateContent xmlns:mc="http://schemas.openxmlformats.org/markup-compatibility/2006">
      <mc:Choice Requires="x14">
        <oleObject progId="Equation.3" shapeId="2094" r:id="rId49">
          <objectPr defaultSize="0" r:id="rId4">
            <anchor moveWithCells="1">
              <from>
                <xdr:col>512</xdr:col>
                <xdr:colOff>518160</xdr:colOff>
                <xdr:row>851971</xdr:row>
                <xdr:rowOff>76200</xdr:rowOff>
              </from>
              <to>
                <xdr:col>517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094" r:id="rId49"/>
      </mc:Fallback>
    </mc:AlternateContent>
    <mc:AlternateContent xmlns:mc="http://schemas.openxmlformats.org/markup-compatibility/2006">
      <mc:Choice Requires="x14">
        <oleObject progId="Equation.3" shapeId="2095" r:id="rId50">
          <objectPr defaultSize="0" r:id="rId4">
            <anchor moveWithCells="1">
              <from>
                <xdr:col>512</xdr:col>
                <xdr:colOff>518160</xdr:colOff>
                <xdr:row>917507</xdr:row>
                <xdr:rowOff>76200</xdr:rowOff>
              </from>
              <to>
                <xdr:col>517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095" r:id="rId50"/>
      </mc:Fallback>
    </mc:AlternateContent>
    <mc:AlternateContent xmlns:mc="http://schemas.openxmlformats.org/markup-compatibility/2006">
      <mc:Choice Requires="x14">
        <oleObject progId="Equation.3" shapeId="2096" r:id="rId51">
          <objectPr defaultSize="0" r:id="rId4">
            <anchor moveWithCells="1">
              <from>
                <xdr:col>512</xdr:col>
                <xdr:colOff>518160</xdr:colOff>
                <xdr:row>983043</xdr:row>
                <xdr:rowOff>76200</xdr:rowOff>
              </from>
              <to>
                <xdr:col>517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096" r:id="rId51"/>
      </mc:Fallback>
    </mc:AlternateContent>
    <mc:AlternateContent xmlns:mc="http://schemas.openxmlformats.org/markup-compatibility/2006">
      <mc:Choice Requires="x14">
        <oleObject progId="Equation.3" shapeId="2097" r:id="rId52">
          <objectPr defaultSize="0" r:id="rId4">
            <anchor moveWithCells="1">
              <from>
                <xdr:col>768</xdr:col>
                <xdr:colOff>518160</xdr:colOff>
                <xdr:row>3</xdr:row>
                <xdr:rowOff>76200</xdr:rowOff>
              </from>
              <to>
                <xdr:col>773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097" r:id="rId52"/>
      </mc:Fallback>
    </mc:AlternateContent>
    <mc:AlternateContent xmlns:mc="http://schemas.openxmlformats.org/markup-compatibility/2006">
      <mc:Choice Requires="x14">
        <oleObject progId="Equation.3" shapeId="2098" r:id="rId53">
          <objectPr defaultSize="0" r:id="rId4">
            <anchor moveWithCells="1">
              <from>
                <xdr:col>768</xdr:col>
                <xdr:colOff>518160</xdr:colOff>
                <xdr:row>65539</xdr:row>
                <xdr:rowOff>76200</xdr:rowOff>
              </from>
              <to>
                <xdr:col>773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098" r:id="rId53"/>
      </mc:Fallback>
    </mc:AlternateContent>
    <mc:AlternateContent xmlns:mc="http://schemas.openxmlformats.org/markup-compatibility/2006">
      <mc:Choice Requires="x14">
        <oleObject progId="Equation.3" shapeId="2099" r:id="rId54">
          <objectPr defaultSize="0" r:id="rId4">
            <anchor moveWithCells="1">
              <from>
                <xdr:col>768</xdr:col>
                <xdr:colOff>518160</xdr:colOff>
                <xdr:row>131075</xdr:row>
                <xdr:rowOff>76200</xdr:rowOff>
              </from>
              <to>
                <xdr:col>773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099" r:id="rId54"/>
      </mc:Fallback>
    </mc:AlternateContent>
    <mc:AlternateContent xmlns:mc="http://schemas.openxmlformats.org/markup-compatibility/2006">
      <mc:Choice Requires="x14">
        <oleObject progId="Equation.3" shapeId="2100" r:id="rId55">
          <objectPr defaultSize="0" r:id="rId4">
            <anchor moveWithCells="1">
              <from>
                <xdr:col>768</xdr:col>
                <xdr:colOff>518160</xdr:colOff>
                <xdr:row>196611</xdr:row>
                <xdr:rowOff>76200</xdr:rowOff>
              </from>
              <to>
                <xdr:col>773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00" r:id="rId55"/>
      </mc:Fallback>
    </mc:AlternateContent>
    <mc:AlternateContent xmlns:mc="http://schemas.openxmlformats.org/markup-compatibility/2006">
      <mc:Choice Requires="x14">
        <oleObject progId="Equation.3" shapeId="2101" r:id="rId56">
          <objectPr defaultSize="0" r:id="rId4">
            <anchor moveWithCells="1">
              <from>
                <xdr:col>768</xdr:col>
                <xdr:colOff>518160</xdr:colOff>
                <xdr:row>262147</xdr:row>
                <xdr:rowOff>76200</xdr:rowOff>
              </from>
              <to>
                <xdr:col>773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01" r:id="rId56"/>
      </mc:Fallback>
    </mc:AlternateContent>
    <mc:AlternateContent xmlns:mc="http://schemas.openxmlformats.org/markup-compatibility/2006">
      <mc:Choice Requires="x14">
        <oleObject progId="Equation.3" shapeId="2102" r:id="rId57">
          <objectPr defaultSize="0" r:id="rId4">
            <anchor moveWithCells="1">
              <from>
                <xdr:col>768</xdr:col>
                <xdr:colOff>518160</xdr:colOff>
                <xdr:row>327683</xdr:row>
                <xdr:rowOff>76200</xdr:rowOff>
              </from>
              <to>
                <xdr:col>773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02" r:id="rId57"/>
      </mc:Fallback>
    </mc:AlternateContent>
    <mc:AlternateContent xmlns:mc="http://schemas.openxmlformats.org/markup-compatibility/2006">
      <mc:Choice Requires="x14">
        <oleObject progId="Equation.3" shapeId="2103" r:id="rId58">
          <objectPr defaultSize="0" r:id="rId4">
            <anchor moveWithCells="1">
              <from>
                <xdr:col>768</xdr:col>
                <xdr:colOff>518160</xdr:colOff>
                <xdr:row>393219</xdr:row>
                <xdr:rowOff>76200</xdr:rowOff>
              </from>
              <to>
                <xdr:col>773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03" r:id="rId58"/>
      </mc:Fallback>
    </mc:AlternateContent>
    <mc:AlternateContent xmlns:mc="http://schemas.openxmlformats.org/markup-compatibility/2006">
      <mc:Choice Requires="x14">
        <oleObject progId="Equation.3" shapeId="2104" r:id="rId59">
          <objectPr defaultSize="0" r:id="rId4">
            <anchor moveWithCells="1">
              <from>
                <xdr:col>768</xdr:col>
                <xdr:colOff>518160</xdr:colOff>
                <xdr:row>458755</xdr:row>
                <xdr:rowOff>76200</xdr:rowOff>
              </from>
              <to>
                <xdr:col>773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104" r:id="rId59"/>
      </mc:Fallback>
    </mc:AlternateContent>
    <mc:AlternateContent xmlns:mc="http://schemas.openxmlformats.org/markup-compatibility/2006">
      <mc:Choice Requires="x14">
        <oleObject progId="Equation.3" shapeId="2105" r:id="rId60">
          <objectPr defaultSize="0" r:id="rId4">
            <anchor moveWithCells="1">
              <from>
                <xdr:col>768</xdr:col>
                <xdr:colOff>518160</xdr:colOff>
                <xdr:row>524291</xdr:row>
                <xdr:rowOff>76200</xdr:rowOff>
              </from>
              <to>
                <xdr:col>773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105" r:id="rId60"/>
      </mc:Fallback>
    </mc:AlternateContent>
    <mc:AlternateContent xmlns:mc="http://schemas.openxmlformats.org/markup-compatibility/2006">
      <mc:Choice Requires="x14">
        <oleObject progId="Equation.3" shapeId="2106" r:id="rId61">
          <objectPr defaultSize="0" r:id="rId4">
            <anchor moveWithCells="1">
              <from>
                <xdr:col>768</xdr:col>
                <xdr:colOff>518160</xdr:colOff>
                <xdr:row>589827</xdr:row>
                <xdr:rowOff>76200</xdr:rowOff>
              </from>
              <to>
                <xdr:col>773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106" r:id="rId61"/>
      </mc:Fallback>
    </mc:AlternateContent>
    <mc:AlternateContent xmlns:mc="http://schemas.openxmlformats.org/markup-compatibility/2006">
      <mc:Choice Requires="x14">
        <oleObject progId="Equation.3" shapeId="2107" r:id="rId62">
          <objectPr defaultSize="0" r:id="rId4">
            <anchor moveWithCells="1">
              <from>
                <xdr:col>768</xdr:col>
                <xdr:colOff>518160</xdr:colOff>
                <xdr:row>655363</xdr:row>
                <xdr:rowOff>76200</xdr:rowOff>
              </from>
              <to>
                <xdr:col>773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107" r:id="rId62"/>
      </mc:Fallback>
    </mc:AlternateContent>
    <mc:AlternateContent xmlns:mc="http://schemas.openxmlformats.org/markup-compatibility/2006">
      <mc:Choice Requires="x14">
        <oleObject progId="Equation.3" shapeId="2108" r:id="rId63">
          <objectPr defaultSize="0" r:id="rId4">
            <anchor moveWithCells="1">
              <from>
                <xdr:col>768</xdr:col>
                <xdr:colOff>518160</xdr:colOff>
                <xdr:row>720899</xdr:row>
                <xdr:rowOff>76200</xdr:rowOff>
              </from>
              <to>
                <xdr:col>773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108" r:id="rId63"/>
      </mc:Fallback>
    </mc:AlternateContent>
    <mc:AlternateContent xmlns:mc="http://schemas.openxmlformats.org/markup-compatibility/2006">
      <mc:Choice Requires="x14">
        <oleObject progId="Equation.3" shapeId="2109" r:id="rId64">
          <objectPr defaultSize="0" r:id="rId4">
            <anchor moveWithCells="1">
              <from>
                <xdr:col>768</xdr:col>
                <xdr:colOff>518160</xdr:colOff>
                <xdr:row>786435</xdr:row>
                <xdr:rowOff>76200</xdr:rowOff>
              </from>
              <to>
                <xdr:col>773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109" r:id="rId64"/>
      </mc:Fallback>
    </mc:AlternateContent>
    <mc:AlternateContent xmlns:mc="http://schemas.openxmlformats.org/markup-compatibility/2006">
      <mc:Choice Requires="x14">
        <oleObject progId="Equation.3" shapeId="2110" r:id="rId65">
          <objectPr defaultSize="0" r:id="rId4">
            <anchor moveWithCells="1">
              <from>
                <xdr:col>768</xdr:col>
                <xdr:colOff>518160</xdr:colOff>
                <xdr:row>851971</xdr:row>
                <xdr:rowOff>76200</xdr:rowOff>
              </from>
              <to>
                <xdr:col>773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110" r:id="rId65"/>
      </mc:Fallback>
    </mc:AlternateContent>
    <mc:AlternateContent xmlns:mc="http://schemas.openxmlformats.org/markup-compatibility/2006">
      <mc:Choice Requires="x14">
        <oleObject progId="Equation.3" shapeId="2111" r:id="rId66">
          <objectPr defaultSize="0" r:id="rId4">
            <anchor moveWithCells="1">
              <from>
                <xdr:col>768</xdr:col>
                <xdr:colOff>518160</xdr:colOff>
                <xdr:row>917507</xdr:row>
                <xdr:rowOff>76200</xdr:rowOff>
              </from>
              <to>
                <xdr:col>773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111" r:id="rId66"/>
      </mc:Fallback>
    </mc:AlternateContent>
    <mc:AlternateContent xmlns:mc="http://schemas.openxmlformats.org/markup-compatibility/2006">
      <mc:Choice Requires="x14">
        <oleObject progId="Equation.3" shapeId="2112" r:id="rId67">
          <objectPr defaultSize="0" r:id="rId4">
            <anchor moveWithCells="1">
              <from>
                <xdr:col>768</xdr:col>
                <xdr:colOff>518160</xdr:colOff>
                <xdr:row>983043</xdr:row>
                <xdr:rowOff>76200</xdr:rowOff>
              </from>
              <to>
                <xdr:col>773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112" r:id="rId67"/>
      </mc:Fallback>
    </mc:AlternateContent>
    <mc:AlternateContent xmlns:mc="http://schemas.openxmlformats.org/markup-compatibility/2006">
      <mc:Choice Requires="x14">
        <oleObject progId="Equation.3" shapeId="2113" r:id="rId68">
          <objectPr defaultSize="0" r:id="rId4">
            <anchor moveWithCells="1">
              <from>
                <xdr:col>1024</xdr:col>
                <xdr:colOff>518160</xdr:colOff>
                <xdr:row>3</xdr:row>
                <xdr:rowOff>76200</xdr:rowOff>
              </from>
              <to>
                <xdr:col>1029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113" r:id="rId68"/>
      </mc:Fallback>
    </mc:AlternateContent>
    <mc:AlternateContent xmlns:mc="http://schemas.openxmlformats.org/markup-compatibility/2006">
      <mc:Choice Requires="x14">
        <oleObject progId="Equation.3" shapeId="2114" r:id="rId69">
          <objectPr defaultSize="0" r:id="rId4">
            <anchor moveWithCells="1">
              <from>
                <xdr:col>1024</xdr:col>
                <xdr:colOff>518160</xdr:colOff>
                <xdr:row>65539</xdr:row>
                <xdr:rowOff>76200</xdr:rowOff>
              </from>
              <to>
                <xdr:col>1029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114" r:id="rId69"/>
      </mc:Fallback>
    </mc:AlternateContent>
    <mc:AlternateContent xmlns:mc="http://schemas.openxmlformats.org/markup-compatibility/2006">
      <mc:Choice Requires="x14">
        <oleObject progId="Equation.3" shapeId="2115" r:id="rId70">
          <objectPr defaultSize="0" r:id="rId4">
            <anchor moveWithCells="1">
              <from>
                <xdr:col>1024</xdr:col>
                <xdr:colOff>518160</xdr:colOff>
                <xdr:row>131075</xdr:row>
                <xdr:rowOff>76200</xdr:rowOff>
              </from>
              <to>
                <xdr:col>1029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115" r:id="rId70"/>
      </mc:Fallback>
    </mc:AlternateContent>
    <mc:AlternateContent xmlns:mc="http://schemas.openxmlformats.org/markup-compatibility/2006">
      <mc:Choice Requires="x14">
        <oleObject progId="Equation.3" shapeId="2116" r:id="rId71">
          <objectPr defaultSize="0" r:id="rId4">
            <anchor moveWithCells="1">
              <from>
                <xdr:col>1024</xdr:col>
                <xdr:colOff>518160</xdr:colOff>
                <xdr:row>196611</xdr:row>
                <xdr:rowOff>76200</xdr:rowOff>
              </from>
              <to>
                <xdr:col>1029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16" r:id="rId71"/>
      </mc:Fallback>
    </mc:AlternateContent>
    <mc:AlternateContent xmlns:mc="http://schemas.openxmlformats.org/markup-compatibility/2006">
      <mc:Choice Requires="x14">
        <oleObject progId="Equation.3" shapeId="2117" r:id="rId72">
          <objectPr defaultSize="0" r:id="rId4">
            <anchor moveWithCells="1">
              <from>
                <xdr:col>1024</xdr:col>
                <xdr:colOff>518160</xdr:colOff>
                <xdr:row>262147</xdr:row>
                <xdr:rowOff>76200</xdr:rowOff>
              </from>
              <to>
                <xdr:col>1029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17" r:id="rId72"/>
      </mc:Fallback>
    </mc:AlternateContent>
    <mc:AlternateContent xmlns:mc="http://schemas.openxmlformats.org/markup-compatibility/2006">
      <mc:Choice Requires="x14">
        <oleObject progId="Equation.3" shapeId="2118" r:id="rId73">
          <objectPr defaultSize="0" r:id="rId4">
            <anchor moveWithCells="1">
              <from>
                <xdr:col>1024</xdr:col>
                <xdr:colOff>518160</xdr:colOff>
                <xdr:row>327683</xdr:row>
                <xdr:rowOff>76200</xdr:rowOff>
              </from>
              <to>
                <xdr:col>1029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18" r:id="rId73"/>
      </mc:Fallback>
    </mc:AlternateContent>
    <mc:AlternateContent xmlns:mc="http://schemas.openxmlformats.org/markup-compatibility/2006">
      <mc:Choice Requires="x14">
        <oleObject progId="Equation.3" shapeId="2119" r:id="rId74">
          <objectPr defaultSize="0" r:id="rId4">
            <anchor moveWithCells="1">
              <from>
                <xdr:col>1024</xdr:col>
                <xdr:colOff>518160</xdr:colOff>
                <xdr:row>393219</xdr:row>
                <xdr:rowOff>76200</xdr:rowOff>
              </from>
              <to>
                <xdr:col>1029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19" r:id="rId74"/>
      </mc:Fallback>
    </mc:AlternateContent>
    <mc:AlternateContent xmlns:mc="http://schemas.openxmlformats.org/markup-compatibility/2006">
      <mc:Choice Requires="x14">
        <oleObject progId="Equation.3" shapeId="2120" r:id="rId75">
          <objectPr defaultSize="0" r:id="rId4">
            <anchor moveWithCells="1">
              <from>
                <xdr:col>1024</xdr:col>
                <xdr:colOff>518160</xdr:colOff>
                <xdr:row>458755</xdr:row>
                <xdr:rowOff>76200</xdr:rowOff>
              </from>
              <to>
                <xdr:col>1029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120" r:id="rId75"/>
      </mc:Fallback>
    </mc:AlternateContent>
    <mc:AlternateContent xmlns:mc="http://schemas.openxmlformats.org/markup-compatibility/2006">
      <mc:Choice Requires="x14">
        <oleObject progId="Equation.3" shapeId="2121" r:id="rId76">
          <objectPr defaultSize="0" r:id="rId4">
            <anchor moveWithCells="1">
              <from>
                <xdr:col>1024</xdr:col>
                <xdr:colOff>518160</xdr:colOff>
                <xdr:row>524291</xdr:row>
                <xdr:rowOff>76200</xdr:rowOff>
              </from>
              <to>
                <xdr:col>1029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121" r:id="rId76"/>
      </mc:Fallback>
    </mc:AlternateContent>
    <mc:AlternateContent xmlns:mc="http://schemas.openxmlformats.org/markup-compatibility/2006">
      <mc:Choice Requires="x14">
        <oleObject progId="Equation.3" shapeId="2122" r:id="rId77">
          <objectPr defaultSize="0" r:id="rId4">
            <anchor moveWithCells="1">
              <from>
                <xdr:col>1024</xdr:col>
                <xdr:colOff>518160</xdr:colOff>
                <xdr:row>589827</xdr:row>
                <xdr:rowOff>76200</xdr:rowOff>
              </from>
              <to>
                <xdr:col>1029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122" r:id="rId77"/>
      </mc:Fallback>
    </mc:AlternateContent>
    <mc:AlternateContent xmlns:mc="http://schemas.openxmlformats.org/markup-compatibility/2006">
      <mc:Choice Requires="x14">
        <oleObject progId="Equation.3" shapeId="2123" r:id="rId78">
          <objectPr defaultSize="0" r:id="rId4">
            <anchor moveWithCells="1">
              <from>
                <xdr:col>1024</xdr:col>
                <xdr:colOff>518160</xdr:colOff>
                <xdr:row>655363</xdr:row>
                <xdr:rowOff>76200</xdr:rowOff>
              </from>
              <to>
                <xdr:col>1029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123" r:id="rId78"/>
      </mc:Fallback>
    </mc:AlternateContent>
    <mc:AlternateContent xmlns:mc="http://schemas.openxmlformats.org/markup-compatibility/2006">
      <mc:Choice Requires="x14">
        <oleObject progId="Equation.3" shapeId="2124" r:id="rId79">
          <objectPr defaultSize="0" r:id="rId4">
            <anchor moveWithCells="1">
              <from>
                <xdr:col>1024</xdr:col>
                <xdr:colOff>518160</xdr:colOff>
                <xdr:row>720899</xdr:row>
                <xdr:rowOff>76200</xdr:rowOff>
              </from>
              <to>
                <xdr:col>1029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124" r:id="rId79"/>
      </mc:Fallback>
    </mc:AlternateContent>
    <mc:AlternateContent xmlns:mc="http://schemas.openxmlformats.org/markup-compatibility/2006">
      <mc:Choice Requires="x14">
        <oleObject progId="Equation.3" shapeId="2125" r:id="rId80">
          <objectPr defaultSize="0" r:id="rId4">
            <anchor moveWithCells="1">
              <from>
                <xdr:col>1024</xdr:col>
                <xdr:colOff>518160</xdr:colOff>
                <xdr:row>786435</xdr:row>
                <xdr:rowOff>76200</xdr:rowOff>
              </from>
              <to>
                <xdr:col>1029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125" r:id="rId80"/>
      </mc:Fallback>
    </mc:AlternateContent>
    <mc:AlternateContent xmlns:mc="http://schemas.openxmlformats.org/markup-compatibility/2006">
      <mc:Choice Requires="x14">
        <oleObject progId="Equation.3" shapeId="2126" r:id="rId81">
          <objectPr defaultSize="0" r:id="rId4">
            <anchor moveWithCells="1">
              <from>
                <xdr:col>1024</xdr:col>
                <xdr:colOff>518160</xdr:colOff>
                <xdr:row>851971</xdr:row>
                <xdr:rowOff>76200</xdr:rowOff>
              </from>
              <to>
                <xdr:col>1029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126" r:id="rId81"/>
      </mc:Fallback>
    </mc:AlternateContent>
    <mc:AlternateContent xmlns:mc="http://schemas.openxmlformats.org/markup-compatibility/2006">
      <mc:Choice Requires="x14">
        <oleObject progId="Equation.3" shapeId="2127" r:id="rId82">
          <objectPr defaultSize="0" r:id="rId4">
            <anchor moveWithCells="1">
              <from>
                <xdr:col>1024</xdr:col>
                <xdr:colOff>518160</xdr:colOff>
                <xdr:row>917507</xdr:row>
                <xdr:rowOff>76200</xdr:rowOff>
              </from>
              <to>
                <xdr:col>1029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127" r:id="rId82"/>
      </mc:Fallback>
    </mc:AlternateContent>
    <mc:AlternateContent xmlns:mc="http://schemas.openxmlformats.org/markup-compatibility/2006">
      <mc:Choice Requires="x14">
        <oleObject progId="Equation.3" shapeId="2128" r:id="rId83">
          <objectPr defaultSize="0" r:id="rId4">
            <anchor moveWithCells="1">
              <from>
                <xdr:col>1024</xdr:col>
                <xdr:colOff>518160</xdr:colOff>
                <xdr:row>983043</xdr:row>
                <xdr:rowOff>76200</xdr:rowOff>
              </from>
              <to>
                <xdr:col>1029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128" r:id="rId83"/>
      </mc:Fallback>
    </mc:AlternateContent>
    <mc:AlternateContent xmlns:mc="http://schemas.openxmlformats.org/markup-compatibility/2006">
      <mc:Choice Requires="x14">
        <oleObject progId="Equation.3" shapeId="2129" r:id="rId84">
          <objectPr defaultSize="0" r:id="rId4">
            <anchor moveWithCells="1">
              <from>
                <xdr:col>1280</xdr:col>
                <xdr:colOff>518160</xdr:colOff>
                <xdr:row>3</xdr:row>
                <xdr:rowOff>76200</xdr:rowOff>
              </from>
              <to>
                <xdr:col>1285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129" r:id="rId84"/>
      </mc:Fallback>
    </mc:AlternateContent>
    <mc:AlternateContent xmlns:mc="http://schemas.openxmlformats.org/markup-compatibility/2006">
      <mc:Choice Requires="x14">
        <oleObject progId="Equation.3" shapeId="2130" r:id="rId85">
          <objectPr defaultSize="0" r:id="rId4">
            <anchor moveWithCells="1">
              <from>
                <xdr:col>1280</xdr:col>
                <xdr:colOff>518160</xdr:colOff>
                <xdr:row>65539</xdr:row>
                <xdr:rowOff>76200</xdr:rowOff>
              </from>
              <to>
                <xdr:col>1285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130" r:id="rId85"/>
      </mc:Fallback>
    </mc:AlternateContent>
    <mc:AlternateContent xmlns:mc="http://schemas.openxmlformats.org/markup-compatibility/2006">
      <mc:Choice Requires="x14">
        <oleObject progId="Equation.3" shapeId="2131" r:id="rId86">
          <objectPr defaultSize="0" r:id="rId4">
            <anchor moveWithCells="1">
              <from>
                <xdr:col>1280</xdr:col>
                <xdr:colOff>518160</xdr:colOff>
                <xdr:row>131075</xdr:row>
                <xdr:rowOff>76200</xdr:rowOff>
              </from>
              <to>
                <xdr:col>1285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131" r:id="rId86"/>
      </mc:Fallback>
    </mc:AlternateContent>
    <mc:AlternateContent xmlns:mc="http://schemas.openxmlformats.org/markup-compatibility/2006">
      <mc:Choice Requires="x14">
        <oleObject progId="Equation.3" shapeId="2132" r:id="rId87">
          <objectPr defaultSize="0" r:id="rId4">
            <anchor moveWithCells="1">
              <from>
                <xdr:col>1280</xdr:col>
                <xdr:colOff>518160</xdr:colOff>
                <xdr:row>196611</xdr:row>
                <xdr:rowOff>76200</xdr:rowOff>
              </from>
              <to>
                <xdr:col>1285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32" r:id="rId87"/>
      </mc:Fallback>
    </mc:AlternateContent>
    <mc:AlternateContent xmlns:mc="http://schemas.openxmlformats.org/markup-compatibility/2006">
      <mc:Choice Requires="x14">
        <oleObject progId="Equation.3" shapeId="2133" r:id="rId88">
          <objectPr defaultSize="0" r:id="rId4">
            <anchor moveWithCells="1">
              <from>
                <xdr:col>1280</xdr:col>
                <xdr:colOff>518160</xdr:colOff>
                <xdr:row>262147</xdr:row>
                <xdr:rowOff>76200</xdr:rowOff>
              </from>
              <to>
                <xdr:col>1285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33" r:id="rId88"/>
      </mc:Fallback>
    </mc:AlternateContent>
    <mc:AlternateContent xmlns:mc="http://schemas.openxmlformats.org/markup-compatibility/2006">
      <mc:Choice Requires="x14">
        <oleObject progId="Equation.3" shapeId="2134" r:id="rId89">
          <objectPr defaultSize="0" r:id="rId4">
            <anchor moveWithCells="1">
              <from>
                <xdr:col>1280</xdr:col>
                <xdr:colOff>518160</xdr:colOff>
                <xdr:row>327683</xdr:row>
                <xdr:rowOff>76200</xdr:rowOff>
              </from>
              <to>
                <xdr:col>1285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34" r:id="rId89"/>
      </mc:Fallback>
    </mc:AlternateContent>
    <mc:AlternateContent xmlns:mc="http://schemas.openxmlformats.org/markup-compatibility/2006">
      <mc:Choice Requires="x14">
        <oleObject progId="Equation.3" shapeId="2135" r:id="rId90">
          <objectPr defaultSize="0" r:id="rId4">
            <anchor moveWithCells="1">
              <from>
                <xdr:col>1280</xdr:col>
                <xdr:colOff>518160</xdr:colOff>
                <xdr:row>393219</xdr:row>
                <xdr:rowOff>76200</xdr:rowOff>
              </from>
              <to>
                <xdr:col>1285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35" r:id="rId90"/>
      </mc:Fallback>
    </mc:AlternateContent>
    <mc:AlternateContent xmlns:mc="http://schemas.openxmlformats.org/markup-compatibility/2006">
      <mc:Choice Requires="x14">
        <oleObject progId="Equation.3" shapeId="2136" r:id="rId91">
          <objectPr defaultSize="0" r:id="rId4">
            <anchor moveWithCells="1">
              <from>
                <xdr:col>1280</xdr:col>
                <xdr:colOff>518160</xdr:colOff>
                <xdr:row>458755</xdr:row>
                <xdr:rowOff>76200</xdr:rowOff>
              </from>
              <to>
                <xdr:col>1285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136" r:id="rId91"/>
      </mc:Fallback>
    </mc:AlternateContent>
    <mc:AlternateContent xmlns:mc="http://schemas.openxmlformats.org/markup-compatibility/2006">
      <mc:Choice Requires="x14">
        <oleObject progId="Equation.3" shapeId="2137" r:id="rId92">
          <objectPr defaultSize="0" r:id="rId4">
            <anchor moveWithCells="1">
              <from>
                <xdr:col>1280</xdr:col>
                <xdr:colOff>518160</xdr:colOff>
                <xdr:row>524291</xdr:row>
                <xdr:rowOff>76200</xdr:rowOff>
              </from>
              <to>
                <xdr:col>1285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137" r:id="rId92"/>
      </mc:Fallback>
    </mc:AlternateContent>
    <mc:AlternateContent xmlns:mc="http://schemas.openxmlformats.org/markup-compatibility/2006">
      <mc:Choice Requires="x14">
        <oleObject progId="Equation.3" shapeId="2138" r:id="rId93">
          <objectPr defaultSize="0" r:id="rId4">
            <anchor moveWithCells="1">
              <from>
                <xdr:col>1280</xdr:col>
                <xdr:colOff>518160</xdr:colOff>
                <xdr:row>589827</xdr:row>
                <xdr:rowOff>76200</xdr:rowOff>
              </from>
              <to>
                <xdr:col>1285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138" r:id="rId93"/>
      </mc:Fallback>
    </mc:AlternateContent>
    <mc:AlternateContent xmlns:mc="http://schemas.openxmlformats.org/markup-compatibility/2006">
      <mc:Choice Requires="x14">
        <oleObject progId="Equation.3" shapeId="2139" r:id="rId94">
          <objectPr defaultSize="0" r:id="rId4">
            <anchor moveWithCells="1">
              <from>
                <xdr:col>1280</xdr:col>
                <xdr:colOff>518160</xdr:colOff>
                <xdr:row>655363</xdr:row>
                <xdr:rowOff>76200</xdr:rowOff>
              </from>
              <to>
                <xdr:col>1285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139" r:id="rId94"/>
      </mc:Fallback>
    </mc:AlternateContent>
    <mc:AlternateContent xmlns:mc="http://schemas.openxmlformats.org/markup-compatibility/2006">
      <mc:Choice Requires="x14">
        <oleObject progId="Equation.3" shapeId="2140" r:id="rId95">
          <objectPr defaultSize="0" r:id="rId4">
            <anchor moveWithCells="1">
              <from>
                <xdr:col>1280</xdr:col>
                <xdr:colOff>518160</xdr:colOff>
                <xdr:row>720899</xdr:row>
                <xdr:rowOff>76200</xdr:rowOff>
              </from>
              <to>
                <xdr:col>1285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140" r:id="rId95"/>
      </mc:Fallback>
    </mc:AlternateContent>
    <mc:AlternateContent xmlns:mc="http://schemas.openxmlformats.org/markup-compatibility/2006">
      <mc:Choice Requires="x14">
        <oleObject progId="Equation.3" shapeId="2141" r:id="rId96">
          <objectPr defaultSize="0" r:id="rId4">
            <anchor moveWithCells="1">
              <from>
                <xdr:col>1280</xdr:col>
                <xdr:colOff>518160</xdr:colOff>
                <xdr:row>786435</xdr:row>
                <xdr:rowOff>76200</xdr:rowOff>
              </from>
              <to>
                <xdr:col>1285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141" r:id="rId96"/>
      </mc:Fallback>
    </mc:AlternateContent>
    <mc:AlternateContent xmlns:mc="http://schemas.openxmlformats.org/markup-compatibility/2006">
      <mc:Choice Requires="x14">
        <oleObject progId="Equation.3" shapeId="2142" r:id="rId97">
          <objectPr defaultSize="0" r:id="rId4">
            <anchor moveWithCells="1">
              <from>
                <xdr:col>1280</xdr:col>
                <xdr:colOff>518160</xdr:colOff>
                <xdr:row>851971</xdr:row>
                <xdr:rowOff>76200</xdr:rowOff>
              </from>
              <to>
                <xdr:col>1285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142" r:id="rId97"/>
      </mc:Fallback>
    </mc:AlternateContent>
    <mc:AlternateContent xmlns:mc="http://schemas.openxmlformats.org/markup-compatibility/2006">
      <mc:Choice Requires="x14">
        <oleObject progId="Equation.3" shapeId="2143" r:id="rId98">
          <objectPr defaultSize="0" r:id="rId4">
            <anchor moveWithCells="1">
              <from>
                <xdr:col>1280</xdr:col>
                <xdr:colOff>518160</xdr:colOff>
                <xdr:row>917507</xdr:row>
                <xdr:rowOff>76200</xdr:rowOff>
              </from>
              <to>
                <xdr:col>1285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143" r:id="rId98"/>
      </mc:Fallback>
    </mc:AlternateContent>
    <mc:AlternateContent xmlns:mc="http://schemas.openxmlformats.org/markup-compatibility/2006">
      <mc:Choice Requires="x14">
        <oleObject progId="Equation.3" shapeId="2144" r:id="rId99">
          <objectPr defaultSize="0" r:id="rId4">
            <anchor moveWithCells="1">
              <from>
                <xdr:col>1280</xdr:col>
                <xdr:colOff>518160</xdr:colOff>
                <xdr:row>983043</xdr:row>
                <xdr:rowOff>76200</xdr:rowOff>
              </from>
              <to>
                <xdr:col>1285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144" r:id="rId99"/>
      </mc:Fallback>
    </mc:AlternateContent>
    <mc:AlternateContent xmlns:mc="http://schemas.openxmlformats.org/markup-compatibility/2006">
      <mc:Choice Requires="x14">
        <oleObject progId="Equation.3" shapeId="2145" r:id="rId100">
          <objectPr defaultSize="0" r:id="rId4">
            <anchor moveWithCells="1">
              <from>
                <xdr:col>1536</xdr:col>
                <xdr:colOff>518160</xdr:colOff>
                <xdr:row>3</xdr:row>
                <xdr:rowOff>76200</xdr:rowOff>
              </from>
              <to>
                <xdr:col>1541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145" r:id="rId100"/>
      </mc:Fallback>
    </mc:AlternateContent>
    <mc:AlternateContent xmlns:mc="http://schemas.openxmlformats.org/markup-compatibility/2006">
      <mc:Choice Requires="x14">
        <oleObject progId="Equation.3" shapeId="2146" r:id="rId101">
          <objectPr defaultSize="0" r:id="rId4">
            <anchor moveWithCells="1">
              <from>
                <xdr:col>1536</xdr:col>
                <xdr:colOff>518160</xdr:colOff>
                <xdr:row>65539</xdr:row>
                <xdr:rowOff>76200</xdr:rowOff>
              </from>
              <to>
                <xdr:col>1541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146" r:id="rId101"/>
      </mc:Fallback>
    </mc:AlternateContent>
    <mc:AlternateContent xmlns:mc="http://schemas.openxmlformats.org/markup-compatibility/2006">
      <mc:Choice Requires="x14">
        <oleObject progId="Equation.3" shapeId="2147" r:id="rId102">
          <objectPr defaultSize="0" r:id="rId4">
            <anchor moveWithCells="1">
              <from>
                <xdr:col>1536</xdr:col>
                <xdr:colOff>518160</xdr:colOff>
                <xdr:row>131075</xdr:row>
                <xdr:rowOff>76200</xdr:rowOff>
              </from>
              <to>
                <xdr:col>1541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147" r:id="rId102"/>
      </mc:Fallback>
    </mc:AlternateContent>
    <mc:AlternateContent xmlns:mc="http://schemas.openxmlformats.org/markup-compatibility/2006">
      <mc:Choice Requires="x14">
        <oleObject progId="Equation.3" shapeId="2148" r:id="rId103">
          <objectPr defaultSize="0" r:id="rId4">
            <anchor moveWithCells="1">
              <from>
                <xdr:col>1536</xdr:col>
                <xdr:colOff>518160</xdr:colOff>
                <xdr:row>196611</xdr:row>
                <xdr:rowOff>76200</xdr:rowOff>
              </from>
              <to>
                <xdr:col>1541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48" r:id="rId103"/>
      </mc:Fallback>
    </mc:AlternateContent>
    <mc:AlternateContent xmlns:mc="http://schemas.openxmlformats.org/markup-compatibility/2006">
      <mc:Choice Requires="x14">
        <oleObject progId="Equation.3" shapeId="2149" r:id="rId104">
          <objectPr defaultSize="0" r:id="rId4">
            <anchor moveWithCells="1">
              <from>
                <xdr:col>1536</xdr:col>
                <xdr:colOff>518160</xdr:colOff>
                <xdr:row>262147</xdr:row>
                <xdr:rowOff>76200</xdr:rowOff>
              </from>
              <to>
                <xdr:col>1541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49" r:id="rId104"/>
      </mc:Fallback>
    </mc:AlternateContent>
    <mc:AlternateContent xmlns:mc="http://schemas.openxmlformats.org/markup-compatibility/2006">
      <mc:Choice Requires="x14">
        <oleObject progId="Equation.3" shapeId="2150" r:id="rId105">
          <objectPr defaultSize="0" r:id="rId4">
            <anchor moveWithCells="1">
              <from>
                <xdr:col>1536</xdr:col>
                <xdr:colOff>518160</xdr:colOff>
                <xdr:row>327683</xdr:row>
                <xdr:rowOff>76200</xdr:rowOff>
              </from>
              <to>
                <xdr:col>1541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50" r:id="rId105"/>
      </mc:Fallback>
    </mc:AlternateContent>
    <mc:AlternateContent xmlns:mc="http://schemas.openxmlformats.org/markup-compatibility/2006">
      <mc:Choice Requires="x14">
        <oleObject progId="Equation.3" shapeId="2151" r:id="rId106">
          <objectPr defaultSize="0" r:id="rId4">
            <anchor moveWithCells="1">
              <from>
                <xdr:col>1536</xdr:col>
                <xdr:colOff>518160</xdr:colOff>
                <xdr:row>393219</xdr:row>
                <xdr:rowOff>76200</xdr:rowOff>
              </from>
              <to>
                <xdr:col>1541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51" r:id="rId106"/>
      </mc:Fallback>
    </mc:AlternateContent>
    <mc:AlternateContent xmlns:mc="http://schemas.openxmlformats.org/markup-compatibility/2006">
      <mc:Choice Requires="x14">
        <oleObject progId="Equation.3" shapeId="2152" r:id="rId107">
          <objectPr defaultSize="0" r:id="rId4">
            <anchor moveWithCells="1">
              <from>
                <xdr:col>1536</xdr:col>
                <xdr:colOff>518160</xdr:colOff>
                <xdr:row>458755</xdr:row>
                <xdr:rowOff>76200</xdr:rowOff>
              </from>
              <to>
                <xdr:col>1541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152" r:id="rId107"/>
      </mc:Fallback>
    </mc:AlternateContent>
    <mc:AlternateContent xmlns:mc="http://schemas.openxmlformats.org/markup-compatibility/2006">
      <mc:Choice Requires="x14">
        <oleObject progId="Equation.3" shapeId="2153" r:id="rId108">
          <objectPr defaultSize="0" r:id="rId4">
            <anchor moveWithCells="1">
              <from>
                <xdr:col>1536</xdr:col>
                <xdr:colOff>518160</xdr:colOff>
                <xdr:row>524291</xdr:row>
                <xdr:rowOff>76200</xdr:rowOff>
              </from>
              <to>
                <xdr:col>1541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153" r:id="rId108"/>
      </mc:Fallback>
    </mc:AlternateContent>
    <mc:AlternateContent xmlns:mc="http://schemas.openxmlformats.org/markup-compatibility/2006">
      <mc:Choice Requires="x14">
        <oleObject progId="Equation.3" shapeId="2154" r:id="rId109">
          <objectPr defaultSize="0" r:id="rId4">
            <anchor moveWithCells="1">
              <from>
                <xdr:col>1536</xdr:col>
                <xdr:colOff>518160</xdr:colOff>
                <xdr:row>589827</xdr:row>
                <xdr:rowOff>76200</xdr:rowOff>
              </from>
              <to>
                <xdr:col>1541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154" r:id="rId109"/>
      </mc:Fallback>
    </mc:AlternateContent>
    <mc:AlternateContent xmlns:mc="http://schemas.openxmlformats.org/markup-compatibility/2006">
      <mc:Choice Requires="x14">
        <oleObject progId="Equation.3" shapeId="2155" r:id="rId110">
          <objectPr defaultSize="0" r:id="rId4">
            <anchor moveWithCells="1">
              <from>
                <xdr:col>1536</xdr:col>
                <xdr:colOff>518160</xdr:colOff>
                <xdr:row>655363</xdr:row>
                <xdr:rowOff>76200</xdr:rowOff>
              </from>
              <to>
                <xdr:col>1541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155" r:id="rId110"/>
      </mc:Fallback>
    </mc:AlternateContent>
    <mc:AlternateContent xmlns:mc="http://schemas.openxmlformats.org/markup-compatibility/2006">
      <mc:Choice Requires="x14">
        <oleObject progId="Equation.3" shapeId="2156" r:id="rId111">
          <objectPr defaultSize="0" r:id="rId4">
            <anchor moveWithCells="1">
              <from>
                <xdr:col>1536</xdr:col>
                <xdr:colOff>518160</xdr:colOff>
                <xdr:row>720899</xdr:row>
                <xdr:rowOff>76200</xdr:rowOff>
              </from>
              <to>
                <xdr:col>1541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156" r:id="rId111"/>
      </mc:Fallback>
    </mc:AlternateContent>
    <mc:AlternateContent xmlns:mc="http://schemas.openxmlformats.org/markup-compatibility/2006">
      <mc:Choice Requires="x14">
        <oleObject progId="Equation.3" shapeId="2157" r:id="rId112">
          <objectPr defaultSize="0" r:id="rId4">
            <anchor moveWithCells="1">
              <from>
                <xdr:col>1536</xdr:col>
                <xdr:colOff>518160</xdr:colOff>
                <xdr:row>786435</xdr:row>
                <xdr:rowOff>76200</xdr:rowOff>
              </from>
              <to>
                <xdr:col>1541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157" r:id="rId112"/>
      </mc:Fallback>
    </mc:AlternateContent>
    <mc:AlternateContent xmlns:mc="http://schemas.openxmlformats.org/markup-compatibility/2006">
      <mc:Choice Requires="x14">
        <oleObject progId="Equation.3" shapeId="2158" r:id="rId113">
          <objectPr defaultSize="0" r:id="rId4">
            <anchor moveWithCells="1">
              <from>
                <xdr:col>1536</xdr:col>
                <xdr:colOff>518160</xdr:colOff>
                <xdr:row>851971</xdr:row>
                <xdr:rowOff>76200</xdr:rowOff>
              </from>
              <to>
                <xdr:col>1541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158" r:id="rId113"/>
      </mc:Fallback>
    </mc:AlternateContent>
    <mc:AlternateContent xmlns:mc="http://schemas.openxmlformats.org/markup-compatibility/2006">
      <mc:Choice Requires="x14">
        <oleObject progId="Equation.3" shapeId="2159" r:id="rId114">
          <objectPr defaultSize="0" r:id="rId4">
            <anchor moveWithCells="1">
              <from>
                <xdr:col>1536</xdr:col>
                <xdr:colOff>518160</xdr:colOff>
                <xdr:row>917507</xdr:row>
                <xdr:rowOff>76200</xdr:rowOff>
              </from>
              <to>
                <xdr:col>1541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159" r:id="rId114"/>
      </mc:Fallback>
    </mc:AlternateContent>
    <mc:AlternateContent xmlns:mc="http://schemas.openxmlformats.org/markup-compatibility/2006">
      <mc:Choice Requires="x14">
        <oleObject progId="Equation.3" shapeId="2160" r:id="rId115">
          <objectPr defaultSize="0" r:id="rId4">
            <anchor moveWithCells="1">
              <from>
                <xdr:col>1536</xdr:col>
                <xdr:colOff>518160</xdr:colOff>
                <xdr:row>983043</xdr:row>
                <xdr:rowOff>76200</xdr:rowOff>
              </from>
              <to>
                <xdr:col>1541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160" r:id="rId115"/>
      </mc:Fallback>
    </mc:AlternateContent>
    <mc:AlternateContent xmlns:mc="http://schemas.openxmlformats.org/markup-compatibility/2006">
      <mc:Choice Requires="x14">
        <oleObject progId="Equation.3" shapeId="2161" r:id="rId116">
          <objectPr defaultSize="0" r:id="rId4">
            <anchor moveWithCells="1">
              <from>
                <xdr:col>1792</xdr:col>
                <xdr:colOff>518160</xdr:colOff>
                <xdr:row>3</xdr:row>
                <xdr:rowOff>76200</xdr:rowOff>
              </from>
              <to>
                <xdr:col>1797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161" r:id="rId116"/>
      </mc:Fallback>
    </mc:AlternateContent>
    <mc:AlternateContent xmlns:mc="http://schemas.openxmlformats.org/markup-compatibility/2006">
      <mc:Choice Requires="x14">
        <oleObject progId="Equation.3" shapeId="2162" r:id="rId117">
          <objectPr defaultSize="0" r:id="rId4">
            <anchor moveWithCells="1">
              <from>
                <xdr:col>1792</xdr:col>
                <xdr:colOff>518160</xdr:colOff>
                <xdr:row>65539</xdr:row>
                <xdr:rowOff>76200</xdr:rowOff>
              </from>
              <to>
                <xdr:col>1797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162" r:id="rId117"/>
      </mc:Fallback>
    </mc:AlternateContent>
    <mc:AlternateContent xmlns:mc="http://schemas.openxmlformats.org/markup-compatibility/2006">
      <mc:Choice Requires="x14">
        <oleObject progId="Equation.3" shapeId="2163" r:id="rId118">
          <objectPr defaultSize="0" r:id="rId4">
            <anchor moveWithCells="1">
              <from>
                <xdr:col>1792</xdr:col>
                <xdr:colOff>518160</xdr:colOff>
                <xdr:row>131075</xdr:row>
                <xdr:rowOff>76200</xdr:rowOff>
              </from>
              <to>
                <xdr:col>1797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163" r:id="rId118"/>
      </mc:Fallback>
    </mc:AlternateContent>
    <mc:AlternateContent xmlns:mc="http://schemas.openxmlformats.org/markup-compatibility/2006">
      <mc:Choice Requires="x14">
        <oleObject progId="Equation.3" shapeId="2164" r:id="rId119">
          <objectPr defaultSize="0" r:id="rId4">
            <anchor moveWithCells="1">
              <from>
                <xdr:col>1792</xdr:col>
                <xdr:colOff>518160</xdr:colOff>
                <xdr:row>196611</xdr:row>
                <xdr:rowOff>76200</xdr:rowOff>
              </from>
              <to>
                <xdr:col>1797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64" r:id="rId119"/>
      </mc:Fallback>
    </mc:AlternateContent>
    <mc:AlternateContent xmlns:mc="http://schemas.openxmlformats.org/markup-compatibility/2006">
      <mc:Choice Requires="x14">
        <oleObject progId="Equation.3" shapeId="2165" r:id="rId120">
          <objectPr defaultSize="0" r:id="rId4">
            <anchor moveWithCells="1">
              <from>
                <xdr:col>1792</xdr:col>
                <xdr:colOff>518160</xdr:colOff>
                <xdr:row>262147</xdr:row>
                <xdr:rowOff>76200</xdr:rowOff>
              </from>
              <to>
                <xdr:col>1797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65" r:id="rId120"/>
      </mc:Fallback>
    </mc:AlternateContent>
    <mc:AlternateContent xmlns:mc="http://schemas.openxmlformats.org/markup-compatibility/2006">
      <mc:Choice Requires="x14">
        <oleObject progId="Equation.3" shapeId="2166" r:id="rId121">
          <objectPr defaultSize="0" r:id="rId4">
            <anchor moveWithCells="1">
              <from>
                <xdr:col>1792</xdr:col>
                <xdr:colOff>518160</xdr:colOff>
                <xdr:row>327683</xdr:row>
                <xdr:rowOff>76200</xdr:rowOff>
              </from>
              <to>
                <xdr:col>1797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66" r:id="rId121"/>
      </mc:Fallback>
    </mc:AlternateContent>
    <mc:AlternateContent xmlns:mc="http://schemas.openxmlformats.org/markup-compatibility/2006">
      <mc:Choice Requires="x14">
        <oleObject progId="Equation.3" shapeId="2167" r:id="rId122">
          <objectPr defaultSize="0" r:id="rId4">
            <anchor moveWithCells="1">
              <from>
                <xdr:col>1792</xdr:col>
                <xdr:colOff>518160</xdr:colOff>
                <xdr:row>393219</xdr:row>
                <xdr:rowOff>76200</xdr:rowOff>
              </from>
              <to>
                <xdr:col>1797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67" r:id="rId122"/>
      </mc:Fallback>
    </mc:AlternateContent>
    <mc:AlternateContent xmlns:mc="http://schemas.openxmlformats.org/markup-compatibility/2006">
      <mc:Choice Requires="x14">
        <oleObject progId="Equation.3" shapeId="2168" r:id="rId123">
          <objectPr defaultSize="0" r:id="rId4">
            <anchor moveWithCells="1">
              <from>
                <xdr:col>1792</xdr:col>
                <xdr:colOff>518160</xdr:colOff>
                <xdr:row>458755</xdr:row>
                <xdr:rowOff>76200</xdr:rowOff>
              </from>
              <to>
                <xdr:col>1797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168" r:id="rId123"/>
      </mc:Fallback>
    </mc:AlternateContent>
    <mc:AlternateContent xmlns:mc="http://schemas.openxmlformats.org/markup-compatibility/2006">
      <mc:Choice Requires="x14">
        <oleObject progId="Equation.3" shapeId="2169" r:id="rId124">
          <objectPr defaultSize="0" r:id="rId4">
            <anchor moveWithCells="1">
              <from>
                <xdr:col>1792</xdr:col>
                <xdr:colOff>518160</xdr:colOff>
                <xdr:row>524291</xdr:row>
                <xdr:rowOff>76200</xdr:rowOff>
              </from>
              <to>
                <xdr:col>1797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169" r:id="rId124"/>
      </mc:Fallback>
    </mc:AlternateContent>
    <mc:AlternateContent xmlns:mc="http://schemas.openxmlformats.org/markup-compatibility/2006">
      <mc:Choice Requires="x14">
        <oleObject progId="Equation.3" shapeId="2170" r:id="rId125">
          <objectPr defaultSize="0" r:id="rId4">
            <anchor moveWithCells="1">
              <from>
                <xdr:col>1792</xdr:col>
                <xdr:colOff>518160</xdr:colOff>
                <xdr:row>589827</xdr:row>
                <xdr:rowOff>76200</xdr:rowOff>
              </from>
              <to>
                <xdr:col>1797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170" r:id="rId125"/>
      </mc:Fallback>
    </mc:AlternateContent>
    <mc:AlternateContent xmlns:mc="http://schemas.openxmlformats.org/markup-compatibility/2006">
      <mc:Choice Requires="x14">
        <oleObject progId="Equation.3" shapeId="2171" r:id="rId126">
          <objectPr defaultSize="0" r:id="rId4">
            <anchor moveWithCells="1">
              <from>
                <xdr:col>1792</xdr:col>
                <xdr:colOff>518160</xdr:colOff>
                <xdr:row>655363</xdr:row>
                <xdr:rowOff>76200</xdr:rowOff>
              </from>
              <to>
                <xdr:col>1797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171" r:id="rId126"/>
      </mc:Fallback>
    </mc:AlternateContent>
    <mc:AlternateContent xmlns:mc="http://schemas.openxmlformats.org/markup-compatibility/2006">
      <mc:Choice Requires="x14">
        <oleObject progId="Equation.3" shapeId="2172" r:id="rId127">
          <objectPr defaultSize="0" r:id="rId4">
            <anchor moveWithCells="1">
              <from>
                <xdr:col>1792</xdr:col>
                <xdr:colOff>518160</xdr:colOff>
                <xdr:row>720899</xdr:row>
                <xdr:rowOff>76200</xdr:rowOff>
              </from>
              <to>
                <xdr:col>1797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172" r:id="rId127"/>
      </mc:Fallback>
    </mc:AlternateContent>
    <mc:AlternateContent xmlns:mc="http://schemas.openxmlformats.org/markup-compatibility/2006">
      <mc:Choice Requires="x14">
        <oleObject progId="Equation.3" shapeId="2173" r:id="rId128">
          <objectPr defaultSize="0" r:id="rId4">
            <anchor moveWithCells="1">
              <from>
                <xdr:col>1792</xdr:col>
                <xdr:colOff>518160</xdr:colOff>
                <xdr:row>786435</xdr:row>
                <xdr:rowOff>76200</xdr:rowOff>
              </from>
              <to>
                <xdr:col>1797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173" r:id="rId128"/>
      </mc:Fallback>
    </mc:AlternateContent>
    <mc:AlternateContent xmlns:mc="http://schemas.openxmlformats.org/markup-compatibility/2006">
      <mc:Choice Requires="x14">
        <oleObject progId="Equation.3" shapeId="2174" r:id="rId129">
          <objectPr defaultSize="0" r:id="rId4">
            <anchor moveWithCells="1">
              <from>
                <xdr:col>1792</xdr:col>
                <xdr:colOff>518160</xdr:colOff>
                <xdr:row>851971</xdr:row>
                <xdr:rowOff>76200</xdr:rowOff>
              </from>
              <to>
                <xdr:col>1797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174" r:id="rId129"/>
      </mc:Fallback>
    </mc:AlternateContent>
    <mc:AlternateContent xmlns:mc="http://schemas.openxmlformats.org/markup-compatibility/2006">
      <mc:Choice Requires="x14">
        <oleObject progId="Equation.3" shapeId="2175" r:id="rId130">
          <objectPr defaultSize="0" r:id="rId4">
            <anchor moveWithCells="1">
              <from>
                <xdr:col>1792</xdr:col>
                <xdr:colOff>518160</xdr:colOff>
                <xdr:row>917507</xdr:row>
                <xdr:rowOff>76200</xdr:rowOff>
              </from>
              <to>
                <xdr:col>1797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175" r:id="rId130"/>
      </mc:Fallback>
    </mc:AlternateContent>
    <mc:AlternateContent xmlns:mc="http://schemas.openxmlformats.org/markup-compatibility/2006">
      <mc:Choice Requires="x14">
        <oleObject progId="Equation.3" shapeId="2176" r:id="rId131">
          <objectPr defaultSize="0" r:id="rId4">
            <anchor moveWithCells="1">
              <from>
                <xdr:col>1792</xdr:col>
                <xdr:colOff>518160</xdr:colOff>
                <xdr:row>983043</xdr:row>
                <xdr:rowOff>76200</xdr:rowOff>
              </from>
              <to>
                <xdr:col>1797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176" r:id="rId131"/>
      </mc:Fallback>
    </mc:AlternateContent>
    <mc:AlternateContent xmlns:mc="http://schemas.openxmlformats.org/markup-compatibility/2006">
      <mc:Choice Requires="x14">
        <oleObject progId="Equation.3" shapeId="2177" r:id="rId132">
          <objectPr defaultSize="0" r:id="rId4">
            <anchor moveWithCells="1">
              <from>
                <xdr:col>2048</xdr:col>
                <xdr:colOff>518160</xdr:colOff>
                <xdr:row>3</xdr:row>
                <xdr:rowOff>76200</xdr:rowOff>
              </from>
              <to>
                <xdr:col>2053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177" r:id="rId132"/>
      </mc:Fallback>
    </mc:AlternateContent>
    <mc:AlternateContent xmlns:mc="http://schemas.openxmlformats.org/markup-compatibility/2006">
      <mc:Choice Requires="x14">
        <oleObject progId="Equation.3" shapeId="2178" r:id="rId133">
          <objectPr defaultSize="0" r:id="rId4">
            <anchor moveWithCells="1">
              <from>
                <xdr:col>2048</xdr:col>
                <xdr:colOff>518160</xdr:colOff>
                <xdr:row>65539</xdr:row>
                <xdr:rowOff>76200</xdr:rowOff>
              </from>
              <to>
                <xdr:col>2053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178" r:id="rId133"/>
      </mc:Fallback>
    </mc:AlternateContent>
    <mc:AlternateContent xmlns:mc="http://schemas.openxmlformats.org/markup-compatibility/2006">
      <mc:Choice Requires="x14">
        <oleObject progId="Equation.3" shapeId="2179" r:id="rId134">
          <objectPr defaultSize="0" r:id="rId4">
            <anchor moveWithCells="1">
              <from>
                <xdr:col>2048</xdr:col>
                <xdr:colOff>518160</xdr:colOff>
                <xdr:row>131075</xdr:row>
                <xdr:rowOff>76200</xdr:rowOff>
              </from>
              <to>
                <xdr:col>2053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179" r:id="rId134"/>
      </mc:Fallback>
    </mc:AlternateContent>
    <mc:AlternateContent xmlns:mc="http://schemas.openxmlformats.org/markup-compatibility/2006">
      <mc:Choice Requires="x14">
        <oleObject progId="Equation.3" shapeId="2180" r:id="rId135">
          <objectPr defaultSize="0" r:id="rId4">
            <anchor moveWithCells="1">
              <from>
                <xdr:col>2048</xdr:col>
                <xdr:colOff>518160</xdr:colOff>
                <xdr:row>196611</xdr:row>
                <xdr:rowOff>76200</xdr:rowOff>
              </from>
              <to>
                <xdr:col>2053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80" r:id="rId135"/>
      </mc:Fallback>
    </mc:AlternateContent>
    <mc:AlternateContent xmlns:mc="http://schemas.openxmlformats.org/markup-compatibility/2006">
      <mc:Choice Requires="x14">
        <oleObject progId="Equation.3" shapeId="2181" r:id="rId136">
          <objectPr defaultSize="0" r:id="rId4">
            <anchor moveWithCells="1">
              <from>
                <xdr:col>2048</xdr:col>
                <xdr:colOff>518160</xdr:colOff>
                <xdr:row>262147</xdr:row>
                <xdr:rowOff>76200</xdr:rowOff>
              </from>
              <to>
                <xdr:col>2053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81" r:id="rId136"/>
      </mc:Fallback>
    </mc:AlternateContent>
    <mc:AlternateContent xmlns:mc="http://schemas.openxmlformats.org/markup-compatibility/2006">
      <mc:Choice Requires="x14">
        <oleObject progId="Equation.3" shapeId="2182" r:id="rId137">
          <objectPr defaultSize="0" r:id="rId4">
            <anchor moveWithCells="1">
              <from>
                <xdr:col>2048</xdr:col>
                <xdr:colOff>518160</xdr:colOff>
                <xdr:row>327683</xdr:row>
                <xdr:rowOff>76200</xdr:rowOff>
              </from>
              <to>
                <xdr:col>2053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82" r:id="rId137"/>
      </mc:Fallback>
    </mc:AlternateContent>
    <mc:AlternateContent xmlns:mc="http://schemas.openxmlformats.org/markup-compatibility/2006">
      <mc:Choice Requires="x14">
        <oleObject progId="Equation.3" shapeId="2183" r:id="rId138">
          <objectPr defaultSize="0" r:id="rId4">
            <anchor moveWithCells="1">
              <from>
                <xdr:col>2048</xdr:col>
                <xdr:colOff>518160</xdr:colOff>
                <xdr:row>393219</xdr:row>
                <xdr:rowOff>76200</xdr:rowOff>
              </from>
              <to>
                <xdr:col>2053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83" r:id="rId138"/>
      </mc:Fallback>
    </mc:AlternateContent>
    <mc:AlternateContent xmlns:mc="http://schemas.openxmlformats.org/markup-compatibility/2006">
      <mc:Choice Requires="x14">
        <oleObject progId="Equation.3" shapeId="2184" r:id="rId139">
          <objectPr defaultSize="0" r:id="rId4">
            <anchor moveWithCells="1">
              <from>
                <xdr:col>2048</xdr:col>
                <xdr:colOff>518160</xdr:colOff>
                <xdr:row>458755</xdr:row>
                <xdr:rowOff>76200</xdr:rowOff>
              </from>
              <to>
                <xdr:col>2053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184" r:id="rId139"/>
      </mc:Fallback>
    </mc:AlternateContent>
    <mc:AlternateContent xmlns:mc="http://schemas.openxmlformats.org/markup-compatibility/2006">
      <mc:Choice Requires="x14">
        <oleObject progId="Equation.3" shapeId="2185" r:id="rId140">
          <objectPr defaultSize="0" r:id="rId4">
            <anchor moveWithCells="1">
              <from>
                <xdr:col>2048</xdr:col>
                <xdr:colOff>518160</xdr:colOff>
                <xdr:row>524291</xdr:row>
                <xdr:rowOff>76200</xdr:rowOff>
              </from>
              <to>
                <xdr:col>2053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185" r:id="rId140"/>
      </mc:Fallback>
    </mc:AlternateContent>
    <mc:AlternateContent xmlns:mc="http://schemas.openxmlformats.org/markup-compatibility/2006">
      <mc:Choice Requires="x14">
        <oleObject progId="Equation.3" shapeId="2186" r:id="rId141">
          <objectPr defaultSize="0" r:id="rId4">
            <anchor moveWithCells="1">
              <from>
                <xdr:col>2048</xdr:col>
                <xdr:colOff>518160</xdr:colOff>
                <xdr:row>589827</xdr:row>
                <xdr:rowOff>76200</xdr:rowOff>
              </from>
              <to>
                <xdr:col>2053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186" r:id="rId141"/>
      </mc:Fallback>
    </mc:AlternateContent>
    <mc:AlternateContent xmlns:mc="http://schemas.openxmlformats.org/markup-compatibility/2006">
      <mc:Choice Requires="x14">
        <oleObject progId="Equation.3" shapeId="2187" r:id="rId142">
          <objectPr defaultSize="0" r:id="rId4">
            <anchor moveWithCells="1">
              <from>
                <xdr:col>2048</xdr:col>
                <xdr:colOff>518160</xdr:colOff>
                <xdr:row>655363</xdr:row>
                <xdr:rowOff>76200</xdr:rowOff>
              </from>
              <to>
                <xdr:col>2053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187" r:id="rId142"/>
      </mc:Fallback>
    </mc:AlternateContent>
    <mc:AlternateContent xmlns:mc="http://schemas.openxmlformats.org/markup-compatibility/2006">
      <mc:Choice Requires="x14">
        <oleObject progId="Equation.3" shapeId="2188" r:id="rId143">
          <objectPr defaultSize="0" r:id="rId4">
            <anchor moveWithCells="1">
              <from>
                <xdr:col>2048</xdr:col>
                <xdr:colOff>518160</xdr:colOff>
                <xdr:row>720899</xdr:row>
                <xdr:rowOff>76200</xdr:rowOff>
              </from>
              <to>
                <xdr:col>2053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188" r:id="rId143"/>
      </mc:Fallback>
    </mc:AlternateContent>
    <mc:AlternateContent xmlns:mc="http://schemas.openxmlformats.org/markup-compatibility/2006">
      <mc:Choice Requires="x14">
        <oleObject progId="Equation.3" shapeId="2189" r:id="rId144">
          <objectPr defaultSize="0" r:id="rId4">
            <anchor moveWithCells="1">
              <from>
                <xdr:col>2048</xdr:col>
                <xdr:colOff>518160</xdr:colOff>
                <xdr:row>786435</xdr:row>
                <xdr:rowOff>76200</xdr:rowOff>
              </from>
              <to>
                <xdr:col>2053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189" r:id="rId144"/>
      </mc:Fallback>
    </mc:AlternateContent>
    <mc:AlternateContent xmlns:mc="http://schemas.openxmlformats.org/markup-compatibility/2006">
      <mc:Choice Requires="x14">
        <oleObject progId="Equation.3" shapeId="2190" r:id="rId145">
          <objectPr defaultSize="0" r:id="rId4">
            <anchor moveWithCells="1">
              <from>
                <xdr:col>2048</xdr:col>
                <xdr:colOff>518160</xdr:colOff>
                <xdr:row>851971</xdr:row>
                <xdr:rowOff>76200</xdr:rowOff>
              </from>
              <to>
                <xdr:col>2053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190" r:id="rId145"/>
      </mc:Fallback>
    </mc:AlternateContent>
    <mc:AlternateContent xmlns:mc="http://schemas.openxmlformats.org/markup-compatibility/2006">
      <mc:Choice Requires="x14">
        <oleObject progId="Equation.3" shapeId="2191" r:id="rId146">
          <objectPr defaultSize="0" r:id="rId4">
            <anchor moveWithCells="1">
              <from>
                <xdr:col>2048</xdr:col>
                <xdr:colOff>518160</xdr:colOff>
                <xdr:row>917507</xdr:row>
                <xdr:rowOff>76200</xdr:rowOff>
              </from>
              <to>
                <xdr:col>2053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191" r:id="rId146"/>
      </mc:Fallback>
    </mc:AlternateContent>
    <mc:AlternateContent xmlns:mc="http://schemas.openxmlformats.org/markup-compatibility/2006">
      <mc:Choice Requires="x14">
        <oleObject progId="Equation.3" shapeId="2192" r:id="rId147">
          <objectPr defaultSize="0" r:id="rId4">
            <anchor moveWithCells="1">
              <from>
                <xdr:col>2048</xdr:col>
                <xdr:colOff>518160</xdr:colOff>
                <xdr:row>983043</xdr:row>
                <xdr:rowOff>76200</xdr:rowOff>
              </from>
              <to>
                <xdr:col>2053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192" r:id="rId147"/>
      </mc:Fallback>
    </mc:AlternateContent>
    <mc:AlternateContent xmlns:mc="http://schemas.openxmlformats.org/markup-compatibility/2006">
      <mc:Choice Requires="x14">
        <oleObject progId="Equation.3" shapeId="2193" r:id="rId148">
          <objectPr defaultSize="0" r:id="rId4">
            <anchor moveWithCells="1">
              <from>
                <xdr:col>2304</xdr:col>
                <xdr:colOff>518160</xdr:colOff>
                <xdr:row>3</xdr:row>
                <xdr:rowOff>76200</xdr:rowOff>
              </from>
              <to>
                <xdr:col>2309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193" r:id="rId148"/>
      </mc:Fallback>
    </mc:AlternateContent>
    <mc:AlternateContent xmlns:mc="http://schemas.openxmlformats.org/markup-compatibility/2006">
      <mc:Choice Requires="x14">
        <oleObject progId="Equation.3" shapeId="2194" r:id="rId149">
          <objectPr defaultSize="0" r:id="rId4">
            <anchor moveWithCells="1">
              <from>
                <xdr:col>2304</xdr:col>
                <xdr:colOff>518160</xdr:colOff>
                <xdr:row>65539</xdr:row>
                <xdr:rowOff>76200</xdr:rowOff>
              </from>
              <to>
                <xdr:col>2309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194" r:id="rId149"/>
      </mc:Fallback>
    </mc:AlternateContent>
    <mc:AlternateContent xmlns:mc="http://schemas.openxmlformats.org/markup-compatibility/2006">
      <mc:Choice Requires="x14">
        <oleObject progId="Equation.3" shapeId="2195" r:id="rId150">
          <objectPr defaultSize="0" r:id="rId4">
            <anchor moveWithCells="1">
              <from>
                <xdr:col>2304</xdr:col>
                <xdr:colOff>518160</xdr:colOff>
                <xdr:row>131075</xdr:row>
                <xdr:rowOff>76200</xdr:rowOff>
              </from>
              <to>
                <xdr:col>2309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195" r:id="rId150"/>
      </mc:Fallback>
    </mc:AlternateContent>
    <mc:AlternateContent xmlns:mc="http://schemas.openxmlformats.org/markup-compatibility/2006">
      <mc:Choice Requires="x14">
        <oleObject progId="Equation.3" shapeId="2196" r:id="rId151">
          <objectPr defaultSize="0" r:id="rId4">
            <anchor moveWithCells="1">
              <from>
                <xdr:col>2304</xdr:col>
                <xdr:colOff>518160</xdr:colOff>
                <xdr:row>196611</xdr:row>
                <xdr:rowOff>76200</xdr:rowOff>
              </from>
              <to>
                <xdr:col>2309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196" r:id="rId151"/>
      </mc:Fallback>
    </mc:AlternateContent>
    <mc:AlternateContent xmlns:mc="http://schemas.openxmlformats.org/markup-compatibility/2006">
      <mc:Choice Requires="x14">
        <oleObject progId="Equation.3" shapeId="2197" r:id="rId152">
          <objectPr defaultSize="0" r:id="rId4">
            <anchor moveWithCells="1">
              <from>
                <xdr:col>2304</xdr:col>
                <xdr:colOff>518160</xdr:colOff>
                <xdr:row>262147</xdr:row>
                <xdr:rowOff>76200</xdr:rowOff>
              </from>
              <to>
                <xdr:col>2309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197" r:id="rId152"/>
      </mc:Fallback>
    </mc:AlternateContent>
    <mc:AlternateContent xmlns:mc="http://schemas.openxmlformats.org/markup-compatibility/2006">
      <mc:Choice Requires="x14">
        <oleObject progId="Equation.3" shapeId="2198" r:id="rId153">
          <objectPr defaultSize="0" r:id="rId4">
            <anchor moveWithCells="1">
              <from>
                <xdr:col>2304</xdr:col>
                <xdr:colOff>518160</xdr:colOff>
                <xdr:row>327683</xdr:row>
                <xdr:rowOff>76200</xdr:rowOff>
              </from>
              <to>
                <xdr:col>2309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198" r:id="rId153"/>
      </mc:Fallback>
    </mc:AlternateContent>
    <mc:AlternateContent xmlns:mc="http://schemas.openxmlformats.org/markup-compatibility/2006">
      <mc:Choice Requires="x14">
        <oleObject progId="Equation.3" shapeId="2199" r:id="rId154">
          <objectPr defaultSize="0" r:id="rId4">
            <anchor moveWithCells="1">
              <from>
                <xdr:col>2304</xdr:col>
                <xdr:colOff>518160</xdr:colOff>
                <xdr:row>393219</xdr:row>
                <xdr:rowOff>76200</xdr:rowOff>
              </from>
              <to>
                <xdr:col>2309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199" r:id="rId154"/>
      </mc:Fallback>
    </mc:AlternateContent>
    <mc:AlternateContent xmlns:mc="http://schemas.openxmlformats.org/markup-compatibility/2006">
      <mc:Choice Requires="x14">
        <oleObject progId="Equation.3" shapeId="2200" r:id="rId155">
          <objectPr defaultSize="0" r:id="rId4">
            <anchor moveWithCells="1">
              <from>
                <xdr:col>2304</xdr:col>
                <xdr:colOff>518160</xdr:colOff>
                <xdr:row>458755</xdr:row>
                <xdr:rowOff>76200</xdr:rowOff>
              </from>
              <to>
                <xdr:col>2309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00" r:id="rId155"/>
      </mc:Fallback>
    </mc:AlternateContent>
    <mc:AlternateContent xmlns:mc="http://schemas.openxmlformats.org/markup-compatibility/2006">
      <mc:Choice Requires="x14">
        <oleObject progId="Equation.3" shapeId="2201" r:id="rId156">
          <objectPr defaultSize="0" r:id="rId4">
            <anchor moveWithCells="1">
              <from>
                <xdr:col>2304</xdr:col>
                <xdr:colOff>518160</xdr:colOff>
                <xdr:row>524291</xdr:row>
                <xdr:rowOff>76200</xdr:rowOff>
              </from>
              <to>
                <xdr:col>2309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01" r:id="rId156"/>
      </mc:Fallback>
    </mc:AlternateContent>
    <mc:AlternateContent xmlns:mc="http://schemas.openxmlformats.org/markup-compatibility/2006">
      <mc:Choice Requires="x14">
        <oleObject progId="Equation.3" shapeId="2202" r:id="rId157">
          <objectPr defaultSize="0" r:id="rId4">
            <anchor moveWithCells="1">
              <from>
                <xdr:col>2304</xdr:col>
                <xdr:colOff>518160</xdr:colOff>
                <xdr:row>589827</xdr:row>
                <xdr:rowOff>76200</xdr:rowOff>
              </from>
              <to>
                <xdr:col>2309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02" r:id="rId157"/>
      </mc:Fallback>
    </mc:AlternateContent>
    <mc:AlternateContent xmlns:mc="http://schemas.openxmlformats.org/markup-compatibility/2006">
      <mc:Choice Requires="x14">
        <oleObject progId="Equation.3" shapeId="2203" r:id="rId158">
          <objectPr defaultSize="0" r:id="rId4">
            <anchor moveWithCells="1">
              <from>
                <xdr:col>2304</xdr:col>
                <xdr:colOff>518160</xdr:colOff>
                <xdr:row>655363</xdr:row>
                <xdr:rowOff>76200</xdr:rowOff>
              </from>
              <to>
                <xdr:col>2309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03" r:id="rId158"/>
      </mc:Fallback>
    </mc:AlternateContent>
    <mc:AlternateContent xmlns:mc="http://schemas.openxmlformats.org/markup-compatibility/2006">
      <mc:Choice Requires="x14">
        <oleObject progId="Equation.3" shapeId="2204" r:id="rId159">
          <objectPr defaultSize="0" r:id="rId4">
            <anchor moveWithCells="1">
              <from>
                <xdr:col>2304</xdr:col>
                <xdr:colOff>518160</xdr:colOff>
                <xdr:row>720899</xdr:row>
                <xdr:rowOff>76200</xdr:rowOff>
              </from>
              <to>
                <xdr:col>2309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204" r:id="rId159"/>
      </mc:Fallback>
    </mc:AlternateContent>
    <mc:AlternateContent xmlns:mc="http://schemas.openxmlformats.org/markup-compatibility/2006">
      <mc:Choice Requires="x14">
        <oleObject progId="Equation.3" shapeId="2205" r:id="rId160">
          <objectPr defaultSize="0" r:id="rId4">
            <anchor moveWithCells="1">
              <from>
                <xdr:col>2304</xdr:col>
                <xdr:colOff>518160</xdr:colOff>
                <xdr:row>786435</xdr:row>
                <xdr:rowOff>76200</xdr:rowOff>
              </from>
              <to>
                <xdr:col>2309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205" r:id="rId160"/>
      </mc:Fallback>
    </mc:AlternateContent>
    <mc:AlternateContent xmlns:mc="http://schemas.openxmlformats.org/markup-compatibility/2006">
      <mc:Choice Requires="x14">
        <oleObject progId="Equation.3" shapeId="2206" r:id="rId161">
          <objectPr defaultSize="0" r:id="rId4">
            <anchor moveWithCells="1">
              <from>
                <xdr:col>2304</xdr:col>
                <xdr:colOff>518160</xdr:colOff>
                <xdr:row>851971</xdr:row>
                <xdr:rowOff>76200</xdr:rowOff>
              </from>
              <to>
                <xdr:col>2309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206" r:id="rId161"/>
      </mc:Fallback>
    </mc:AlternateContent>
    <mc:AlternateContent xmlns:mc="http://schemas.openxmlformats.org/markup-compatibility/2006">
      <mc:Choice Requires="x14">
        <oleObject progId="Equation.3" shapeId="2207" r:id="rId162">
          <objectPr defaultSize="0" r:id="rId4">
            <anchor moveWithCells="1">
              <from>
                <xdr:col>2304</xdr:col>
                <xdr:colOff>518160</xdr:colOff>
                <xdr:row>917507</xdr:row>
                <xdr:rowOff>76200</xdr:rowOff>
              </from>
              <to>
                <xdr:col>2309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207" r:id="rId162"/>
      </mc:Fallback>
    </mc:AlternateContent>
    <mc:AlternateContent xmlns:mc="http://schemas.openxmlformats.org/markup-compatibility/2006">
      <mc:Choice Requires="x14">
        <oleObject progId="Equation.3" shapeId="2208" r:id="rId163">
          <objectPr defaultSize="0" r:id="rId4">
            <anchor moveWithCells="1">
              <from>
                <xdr:col>2304</xdr:col>
                <xdr:colOff>518160</xdr:colOff>
                <xdr:row>983043</xdr:row>
                <xdr:rowOff>76200</xdr:rowOff>
              </from>
              <to>
                <xdr:col>2309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208" r:id="rId163"/>
      </mc:Fallback>
    </mc:AlternateContent>
    <mc:AlternateContent xmlns:mc="http://schemas.openxmlformats.org/markup-compatibility/2006">
      <mc:Choice Requires="x14">
        <oleObject progId="Equation.3" shapeId="2209" r:id="rId164">
          <objectPr defaultSize="0" r:id="rId4">
            <anchor moveWithCells="1">
              <from>
                <xdr:col>2560</xdr:col>
                <xdr:colOff>518160</xdr:colOff>
                <xdr:row>3</xdr:row>
                <xdr:rowOff>76200</xdr:rowOff>
              </from>
              <to>
                <xdr:col>2565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209" r:id="rId164"/>
      </mc:Fallback>
    </mc:AlternateContent>
    <mc:AlternateContent xmlns:mc="http://schemas.openxmlformats.org/markup-compatibility/2006">
      <mc:Choice Requires="x14">
        <oleObject progId="Equation.3" shapeId="2210" r:id="rId165">
          <objectPr defaultSize="0" r:id="rId4">
            <anchor moveWithCells="1">
              <from>
                <xdr:col>2560</xdr:col>
                <xdr:colOff>518160</xdr:colOff>
                <xdr:row>65539</xdr:row>
                <xdr:rowOff>76200</xdr:rowOff>
              </from>
              <to>
                <xdr:col>2565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210" r:id="rId165"/>
      </mc:Fallback>
    </mc:AlternateContent>
    <mc:AlternateContent xmlns:mc="http://schemas.openxmlformats.org/markup-compatibility/2006">
      <mc:Choice Requires="x14">
        <oleObject progId="Equation.3" shapeId="2211" r:id="rId166">
          <objectPr defaultSize="0" r:id="rId4">
            <anchor moveWithCells="1">
              <from>
                <xdr:col>2560</xdr:col>
                <xdr:colOff>518160</xdr:colOff>
                <xdr:row>131075</xdr:row>
                <xdr:rowOff>76200</xdr:rowOff>
              </from>
              <to>
                <xdr:col>2565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211" r:id="rId166"/>
      </mc:Fallback>
    </mc:AlternateContent>
    <mc:AlternateContent xmlns:mc="http://schemas.openxmlformats.org/markup-compatibility/2006">
      <mc:Choice Requires="x14">
        <oleObject progId="Equation.3" shapeId="2212" r:id="rId167">
          <objectPr defaultSize="0" r:id="rId4">
            <anchor moveWithCells="1">
              <from>
                <xdr:col>2560</xdr:col>
                <xdr:colOff>518160</xdr:colOff>
                <xdr:row>196611</xdr:row>
                <xdr:rowOff>76200</xdr:rowOff>
              </from>
              <to>
                <xdr:col>2565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212" r:id="rId167"/>
      </mc:Fallback>
    </mc:AlternateContent>
    <mc:AlternateContent xmlns:mc="http://schemas.openxmlformats.org/markup-compatibility/2006">
      <mc:Choice Requires="x14">
        <oleObject progId="Equation.3" shapeId="2213" r:id="rId168">
          <objectPr defaultSize="0" r:id="rId4">
            <anchor moveWithCells="1">
              <from>
                <xdr:col>2560</xdr:col>
                <xdr:colOff>518160</xdr:colOff>
                <xdr:row>262147</xdr:row>
                <xdr:rowOff>76200</xdr:rowOff>
              </from>
              <to>
                <xdr:col>2565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213" r:id="rId168"/>
      </mc:Fallback>
    </mc:AlternateContent>
    <mc:AlternateContent xmlns:mc="http://schemas.openxmlformats.org/markup-compatibility/2006">
      <mc:Choice Requires="x14">
        <oleObject progId="Equation.3" shapeId="2214" r:id="rId169">
          <objectPr defaultSize="0" r:id="rId4">
            <anchor moveWithCells="1">
              <from>
                <xdr:col>2560</xdr:col>
                <xdr:colOff>518160</xdr:colOff>
                <xdr:row>327683</xdr:row>
                <xdr:rowOff>76200</xdr:rowOff>
              </from>
              <to>
                <xdr:col>2565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214" r:id="rId169"/>
      </mc:Fallback>
    </mc:AlternateContent>
    <mc:AlternateContent xmlns:mc="http://schemas.openxmlformats.org/markup-compatibility/2006">
      <mc:Choice Requires="x14">
        <oleObject progId="Equation.3" shapeId="2215" r:id="rId170">
          <objectPr defaultSize="0" r:id="rId4">
            <anchor moveWithCells="1">
              <from>
                <xdr:col>2560</xdr:col>
                <xdr:colOff>518160</xdr:colOff>
                <xdr:row>393219</xdr:row>
                <xdr:rowOff>76200</xdr:rowOff>
              </from>
              <to>
                <xdr:col>2565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215" r:id="rId170"/>
      </mc:Fallback>
    </mc:AlternateContent>
    <mc:AlternateContent xmlns:mc="http://schemas.openxmlformats.org/markup-compatibility/2006">
      <mc:Choice Requires="x14">
        <oleObject progId="Equation.3" shapeId="2216" r:id="rId171">
          <objectPr defaultSize="0" r:id="rId4">
            <anchor moveWithCells="1">
              <from>
                <xdr:col>2560</xdr:col>
                <xdr:colOff>518160</xdr:colOff>
                <xdr:row>458755</xdr:row>
                <xdr:rowOff>76200</xdr:rowOff>
              </from>
              <to>
                <xdr:col>2565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16" r:id="rId171"/>
      </mc:Fallback>
    </mc:AlternateContent>
    <mc:AlternateContent xmlns:mc="http://schemas.openxmlformats.org/markup-compatibility/2006">
      <mc:Choice Requires="x14">
        <oleObject progId="Equation.3" shapeId="2217" r:id="rId172">
          <objectPr defaultSize="0" r:id="rId4">
            <anchor moveWithCells="1">
              <from>
                <xdr:col>2560</xdr:col>
                <xdr:colOff>518160</xdr:colOff>
                <xdr:row>524291</xdr:row>
                <xdr:rowOff>76200</xdr:rowOff>
              </from>
              <to>
                <xdr:col>2565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17" r:id="rId172"/>
      </mc:Fallback>
    </mc:AlternateContent>
    <mc:AlternateContent xmlns:mc="http://schemas.openxmlformats.org/markup-compatibility/2006">
      <mc:Choice Requires="x14">
        <oleObject progId="Equation.3" shapeId="2218" r:id="rId173">
          <objectPr defaultSize="0" r:id="rId4">
            <anchor moveWithCells="1">
              <from>
                <xdr:col>2560</xdr:col>
                <xdr:colOff>518160</xdr:colOff>
                <xdr:row>589827</xdr:row>
                <xdr:rowOff>76200</xdr:rowOff>
              </from>
              <to>
                <xdr:col>2565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18" r:id="rId173"/>
      </mc:Fallback>
    </mc:AlternateContent>
    <mc:AlternateContent xmlns:mc="http://schemas.openxmlformats.org/markup-compatibility/2006">
      <mc:Choice Requires="x14">
        <oleObject progId="Equation.3" shapeId="2219" r:id="rId174">
          <objectPr defaultSize="0" r:id="rId4">
            <anchor moveWithCells="1">
              <from>
                <xdr:col>2560</xdr:col>
                <xdr:colOff>518160</xdr:colOff>
                <xdr:row>655363</xdr:row>
                <xdr:rowOff>76200</xdr:rowOff>
              </from>
              <to>
                <xdr:col>2565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19" r:id="rId174"/>
      </mc:Fallback>
    </mc:AlternateContent>
    <mc:AlternateContent xmlns:mc="http://schemas.openxmlformats.org/markup-compatibility/2006">
      <mc:Choice Requires="x14">
        <oleObject progId="Equation.3" shapeId="2220" r:id="rId175">
          <objectPr defaultSize="0" r:id="rId4">
            <anchor moveWithCells="1">
              <from>
                <xdr:col>2560</xdr:col>
                <xdr:colOff>518160</xdr:colOff>
                <xdr:row>720899</xdr:row>
                <xdr:rowOff>76200</xdr:rowOff>
              </from>
              <to>
                <xdr:col>2565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220" r:id="rId175"/>
      </mc:Fallback>
    </mc:AlternateContent>
    <mc:AlternateContent xmlns:mc="http://schemas.openxmlformats.org/markup-compatibility/2006">
      <mc:Choice Requires="x14">
        <oleObject progId="Equation.3" shapeId="2221" r:id="rId176">
          <objectPr defaultSize="0" r:id="rId4">
            <anchor moveWithCells="1">
              <from>
                <xdr:col>2560</xdr:col>
                <xdr:colOff>518160</xdr:colOff>
                <xdr:row>786435</xdr:row>
                <xdr:rowOff>76200</xdr:rowOff>
              </from>
              <to>
                <xdr:col>2565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221" r:id="rId176"/>
      </mc:Fallback>
    </mc:AlternateContent>
    <mc:AlternateContent xmlns:mc="http://schemas.openxmlformats.org/markup-compatibility/2006">
      <mc:Choice Requires="x14">
        <oleObject progId="Equation.3" shapeId="2222" r:id="rId177">
          <objectPr defaultSize="0" r:id="rId4">
            <anchor moveWithCells="1">
              <from>
                <xdr:col>2560</xdr:col>
                <xdr:colOff>518160</xdr:colOff>
                <xdr:row>851971</xdr:row>
                <xdr:rowOff>76200</xdr:rowOff>
              </from>
              <to>
                <xdr:col>2565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222" r:id="rId177"/>
      </mc:Fallback>
    </mc:AlternateContent>
    <mc:AlternateContent xmlns:mc="http://schemas.openxmlformats.org/markup-compatibility/2006">
      <mc:Choice Requires="x14">
        <oleObject progId="Equation.3" shapeId="2223" r:id="rId178">
          <objectPr defaultSize="0" r:id="rId4">
            <anchor moveWithCells="1">
              <from>
                <xdr:col>2560</xdr:col>
                <xdr:colOff>518160</xdr:colOff>
                <xdr:row>917507</xdr:row>
                <xdr:rowOff>76200</xdr:rowOff>
              </from>
              <to>
                <xdr:col>2565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223" r:id="rId178"/>
      </mc:Fallback>
    </mc:AlternateContent>
    <mc:AlternateContent xmlns:mc="http://schemas.openxmlformats.org/markup-compatibility/2006">
      <mc:Choice Requires="x14">
        <oleObject progId="Equation.3" shapeId="2224" r:id="rId179">
          <objectPr defaultSize="0" r:id="rId4">
            <anchor moveWithCells="1">
              <from>
                <xdr:col>2560</xdr:col>
                <xdr:colOff>518160</xdr:colOff>
                <xdr:row>983043</xdr:row>
                <xdr:rowOff>76200</xdr:rowOff>
              </from>
              <to>
                <xdr:col>2565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224" r:id="rId179"/>
      </mc:Fallback>
    </mc:AlternateContent>
    <mc:AlternateContent xmlns:mc="http://schemas.openxmlformats.org/markup-compatibility/2006">
      <mc:Choice Requires="x14">
        <oleObject progId="Equation.3" shapeId="2225" r:id="rId180">
          <objectPr defaultSize="0" r:id="rId4">
            <anchor moveWithCells="1">
              <from>
                <xdr:col>2816</xdr:col>
                <xdr:colOff>518160</xdr:colOff>
                <xdr:row>3</xdr:row>
                <xdr:rowOff>76200</xdr:rowOff>
              </from>
              <to>
                <xdr:col>2821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225" r:id="rId180"/>
      </mc:Fallback>
    </mc:AlternateContent>
    <mc:AlternateContent xmlns:mc="http://schemas.openxmlformats.org/markup-compatibility/2006">
      <mc:Choice Requires="x14">
        <oleObject progId="Equation.3" shapeId="2226" r:id="rId181">
          <objectPr defaultSize="0" r:id="rId4">
            <anchor moveWithCells="1">
              <from>
                <xdr:col>2816</xdr:col>
                <xdr:colOff>518160</xdr:colOff>
                <xdr:row>65539</xdr:row>
                <xdr:rowOff>76200</xdr:rowOff>
              </from>
              <to>
                <xdr:col>2821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226" r:id="rId181"/>
      </mc:Fallback>
    </mc:AlternateContent>
    <mc:AlternateContent xmlns:mc="http://schemas.openxmlformats.org/markup-compatibility/2006">
      <mc:Choice Requires="x14">
        <oleObject progId="Equation.3" shapeId="2227" r:id="rId182">
          <objectPr defaultSize="0" r:id="rId4">
            <anchor moveWithCells="1">
              <from>
                <xdr:col>2816</xdr:col>
                <xdr:colOff>518160</xdr:colOff>
                <xdr:row>131075</xdr:row>
                <xdr:rowOff>76200</xdr:rowOff>
              </from>
              <to>
                <xdr:col>2821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227" r:id="rId182"/>
      </mc:Fallback>
    </mc:AlternateContent>
    <mc:AlternateContent xmlns:mc="http://schemas.openxmlformats.org/markup-compatibility/2006">
      <mc:Choice Requires="x14">
        <oleObject progId="Equation.3" shapeId="2228" r:id="rId183">
          <objectPr defaultSize="0" r:id="rId4">
            <anchor moveWithCells="1">
              <from>
                <xdr:col>2816</xdr:col>
                <xdr:colOff>518160</xdr:colOff>
                <xdr:row>196611</xdr:row>
                <xdr:rowOff>76200</xdr:rowOff>
              </from>
              <to>
                <xdr:col>2821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228" r:id="rId183"/>
      </mc:Fallback>
    </mc:AlternateContent>
    <mc:AlternateContent xmlns:mc="http://schemas.openxmlformats.org/markup-compatibility/2006">
      <mc:Choice Requires="x14">
        <oleObject progId="Equation.3" shapeId="2229" r:id="rId184">
          <objectPr defaultSize="0" r:id="rId4">
            <anchor moveWithCells="1">
              <from>
                <xdr:col>2816</xdr:col>
                <xdr:colOff>518160</xdr:colOff>
                <xdr:row>262147</xdr:row>
                <xdr:rowOff>76200</xdr:rowOff>
              </from>
              <to>
                <xdr:col>2821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229" r:id="rId184"/>
      </mc:Fallback>
    </mc:AlternateContent>
    <mc:AlternateContent xmlns:mc="http://schemas.openxmlformats.org/markup-compatibility/2006">
      <mc:Choice Requires="x14">
        <oleObject progId="Equation.3" shapeId="2230" r:id="rId185">
          <objectPr defaultSize="0" r:id="rId4">
            <anchor moveWithCells="1">
              <from>
                <xdr:col>2816</xdr:col>
                <xdr:colOff>518160</xdr:colOff>
                <xdr:row>327683</xdr:row>
                <xdr:rowOff>76200</xdr:rowOff>
              </from>
              <to>
                <xdr:col>2821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230" r:id="rId185"/>
      </mc:Fallback>
    </mc:AlternateContent>
    <mc:AlternateContent xmlns:mc="http://schemas.openxmlformats.org/markup-compatibility/2006">
      <mc:Choice Requires="x14">
        <oleObject progId="Equation.3" shapeId="2231" r:id="rId186">
          <objectPr defaultSize="0" r:id="rId4">
            <anchor moveWithCells="1">
              <from>
                <xdr:col>2816</xdr:col>
                <xdr:colOff>518160</xdr:colOff>
                <xdr:row>393219</xdr:row>
                <xdr:rowOff>76200</xdr:rowOff>
              </from>
              <to>
                <xdr:col>2821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231" r:id="rId186"/>
      </mc:Fallback>
    </mc:AlternateContent>
    <mc:AlternateContent xmlns:mc="http://schemas.openxmlformats.org/markup-compatibility/2006">
      <mc:Choice Requires="x14">
        <oleObject progId="Equation.3" shapeId="2232" r:id="rId187">
          <objectPr defaultSize="0" r:id="rId4">
            <anchor moveWithCells="1">
              <from>
                <xdr:col>2816</xdr:col>
                <xdr:colOff>518160</xdr:colOff>
                <xdr:row>458755</xdr:row>
                <xdr:rowOff>76200</xdr:rowOff>
              </from>
              <to>
                <xdr:col>2821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32" r:id="rId187"/>
      </mc:Fallback>
    </mc:AlternateContent>
    <mc:AlternateContent xmlns:mc="http://schemas.openxmlformats.org/markup-compatibility/2006">
      <mc:Choice Requires="x14">
        <oleObject progId="Equation.3" shapeId="2233" r:id="rId188">
          <objectPr defaultSize="0" r:id="rId4">
            <anchor moveWithCells="1">
              <from>
                <xdr:col>2816</xdr:col>
                <xdr:colOff>518160</xdr:colOff>
                <xdr:row>524291</xdr:row>
                <xdr:rowOff>76200</xdr:rowOff>
              </from>
              <to>
                <xdr:col>2821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33" r:id="rId188"/>
      </mc:Fallback>
    </mc:AlternateContent>
    <mc:AlternateContent xmlns:mc="http://schemas.openxmlformats.org/markup-compatibility/2006">
      <mc:Choice Requires="x14">
        <oleObject progId="Equation.3" shapeId="2234" r:id="rId189">
          <objectPr defaultSize="0" r:id="rId4">
            <anchor moveWithCells="1">
              <from>
                <xdr:col>2816</xdr:col>
                <xdr:colOff>518160</xdr:colOff>
                <xdr:row>589827</xdr:row>
                <xdr:rowOff>76200</xdr:rowOff>
              </from>
              <to>
                <xdr:col>2821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34" r:id="rId189"/>
      </mc:Fallback>
    </mc:AlternateContent>
    <mc:AlternateContent xmlns:mc="http://schemas.openxmlformats.org/markup-compatibility/2006">
      <mc:Choice Requires="x14">
        <oleObject progId="Equation.3" shapeId="2235" r:id="rId190">
          <objectPr defaultSize="0" r:id="rId4">
            <anchor moveWithCells="1">
              <from>
                <xdr:col>2816</xdr:col>
                <xdr:colOff>518160</xdr:colOff>
                <xdr:row>655363</xdr:row>
                <xdr:rowOff>76200</xdr:rowOff>
              </from>
              <to>
                <xdr:col>2821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35" r:id="rId190"/>
      </mc:Fallback>
    </mc:AlternateContent>
    <mc:AlternateContent xmlns:mc="http://schemas.openxmlformats.org/markup-compatibility/2006">
      <mc:Choice Requires="x14">
        <oleObject progId="Equation.3" shapeId="2236" r:id="rId191">
          <objectPr defaultSize="0" r:id="rId4">
            <anchor moveWithCells="1">
              <from>
                <xdr:col>2816</xdr:col>
                <xdr:colOff>518160</xdr:colOff>
                <xdr:row>720899</xdr:row>
                <xdr:rowOff>76200</xdr:rowOff>
              </from>
              <to>
                <xdr:col>2821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236" r:id="rId191"/>
      </mc:Fallback>
    </mc:AlternateContent>
    <mc:AlternateContent xmlns:mc="http://schemas.openxmlformats.org/markup-compatibility/2006">
      <mc:Choice Requires="x14">
        <oleObject progId="Equation.3" shapeId="2237" r:id="rId192">
          <objectPr defaultSize="0" r:id="rId4">
            <anchor moveWithCells="1">
              <from>
                <xdr:col>2816</xdr:col>
                <xdr:colOff>518160</xdr:colOff>
                <xdr:row>786435</xdr:row>
                <xdr:rowOff>76200</xdr:rowOff>
              </from>
              <to>
                <xdr:col>2821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237" r:id="rId192"/>
      </mc:Fallback>
    </mc:AlternateContent>
    <mc:AlternateContent xmlns:mc="http://schemas.openxmlformats.org/markup-compatibility/2006">
      <mc:Choice Requires="x14">
        <oleObject progId="Equation.3" shapeId="2238" r:id="rId193">
          <objectPr defaultSize="0" r:id="rId4">
            <anchor moveWithCells="1">
              <from>
                <xdr:col>2816</xdr:col>
                <xdr:colOff>518160</xdr:colOff>
                <xdr:row>851971</xdr:row>
                <xdr:rowOff>76200</xdr:rowOff>
              </from>
              <to>
                <xdr:col>2821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238" r:id="rId193"/>
      </mc:Fallback>
    </mc:AlternateContent>
    <mc:AlternateContent xmlns:mc="http://schemas.openxmlformats.org/markup-compatibility/2006">
      <mc:Choice Requires="x14">
        <oleObject progId="Equation.3" shapeId="2239" r:id="rId194">
          <objectPr defaultSize="0" r:id="rId4">
            <anchor moveWithCells="1">
              <from>
                <xdr:col>2816</xdr:col>
                <xdr:colOff>518160</xdr:colOff>
                <xdr:row>917507</xdr:row>
                <xdr:rowOff>76200</xdr:rowOff>
              </from>
              <to>
                <xdr:col>2821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239" r:id="rId194"/>
      </mc:Fallback>
    </mc:AlternateContent>
    <mc:AlternateContent xmlns:mc="http://schemas.openxmlformats.org/markup-compatibility/2006">
      <mc:Choice Requires="x14">
        <oleObject progId="Equation.3" shapeId="2240" r:id="rId195">
          <objectPr defaultSize="0" r:id="rId4">
            <anchor moveWithCells="1">
              <from>
                <xdr:col>2816</xdr:col>
                <xdr:colOff>518160</xdr:colOff>
                <xdr:row>983043</xdr:row>
                <xdr:rowOff>76200</xdr:rowOff>
              </from>
              <to>
                <xdr:col>2821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240" r:id="rId195"/>
      </mc:Fallback>
    </mc:AlternateContent>
    <mc:AlternateContent xmlns:mc="http://schemas.openxmlformats.org/markup-compatibility/2006">
      <mc:Choice Requires="x14">
        <oleObject progId="Equation.3" shapeId="2241" r:id="rId196">
          <objectPr defaultSize="0" r:id="rId4">
            <anchor moveWithCells="1">
              <from>
                <xdr:col>3072</xdr:col>
                <xdr:colOff>518160</xdr:colOff>
                <xdr:row>3</xdr:row>
                <xdr:rowOff>76200</xdr:rowOff>
              </from>
              <to>
                <xdr:col>3077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241" r:id="rId196"/>
      </mc:Fallback>
    </mc:AlternateContent>
    <mc:AlternateContent xmlns:mc="http://schemas.openxmlformats.org/markup-compatibility/2006">
      <mc:Choice Requires="x14">
        <oleObject progId="Equation.3" shapeId="2242" r:id="rId197">
          <objectPr defaultSize="0" r:id="rId4">
            <anchor moveWithCells="1">
              <from>
                <xdr:col>3072</xdr:col>
                <xdr:colOff>518160</xdr:colOff>
                <xdr:row>65539</xdr:row>
                <xdr:rowOff>76200</xdr:rowOff>
              </from>
              <to>
                <xdr:col>3077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242" r:id="rId197"/>
      </mc:Fallback>
    </mc:AlternateContent>
    <mc:AlternateContent xmlns:mc="http://schemas.openxmlformats.org/markup-compatibility/2006">
      <mc:Choice Requires="x14">
        <oleObject progId="Equation.3" shapeId="2243" r:id="rId198">
          <objectPr defaultSize="0" r:id="rId4">
            <anchor moveWithCells="1">
              <from>
                <xdr:col>3072</xdr:col>
                <xdr:colOff>518160</xdr:colOff>
                <xdr:row>131075</xdr:row>
                <xdr:rowOff>76200</xdr:rowOff>
              </from>
              <to>
                <xdr:col>3077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243" r:id="rId198"/>
      </mc:Fallback>
    </mc:AlternateContent>
    <mc:AlternateContent xmlns:mc="http://schemas.openxmlformats.org/markup-compatibility/2006">
      <mc:Choice Requires="x14">
        <oleObject progId="Equation.3" shapeId="2244" r:id="rId199">
          <objectPr defaultSize="0" r:id="rId4">
            <anchor moveWithCells="1">
              <from>
                <xdr:col>3072</xdr:col>
                <xdr:colOff>518160</xdr:colOff>
                <xdr:row>196611</xdr:row>
                <xdr:rowOff>76200</xdr:rowOff>
              </from>
              <to>
                <xdr:col>3077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244" r:id="rId199"/>
      </mc:Fallback>
    </mc:AlternateContent>
    <mc:AlternateContent xmlns:mc="http://schemas.openxmlformats.org/markup-compatibility/2006">
      <mc:Choice Requires="x14">
        <oleObject progId="Equation.3" shapeId="2245" r:id="rId200">
          <objectPr defaultSize="0" r:id="rId4">
            <anchor moveWithCells="1">
              <from>
                <xdr:col>3072</xdr:col>
                <xdr:colOff>518160</xdr:colOff>
                <xdr:row>262147</xdr:row>
                <xdr:rowOff>76200</xdr:rowOff>
              </from>
              <to>
                <xdr:col>3077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245" r:id="rId200"/>
      </mc:Fallback>
    </mc:AlternateContent>
    <mc:AlternateContent xmlns:mc="http://schemas.openxmlformats.org/markup-compatibility/2006">
      <mc:Choice Requires="x14">
        <oleObject progId="Equation.3" shapeId="2246" r:id="rId201">
          <objectPr defaultSize="0" r:id="rId4">
            <anchor moveWithCells="1">
              <from>
                <xdr:col>3072</xdr:col>
                <xdr:colOff>518160</xdr:colOff>
                <xdr:row>327683</xdr:row>
                <xdr:rowOff>76200</xdr:rowOff>
              </from>
              <to>
                <xdr:col>3077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246" r:id="rId201"/>
      </mc:Fallback>
    </mc:AlternateContent>
    <mc:AlternateContent xmlns:mc="http://schemas.openxmlformats.org/markup-compatibility/2006">
      <mc:Choice Requires="x14">
        <oleObject progId="Equation.3" shapeId="2247" r:id="rId202">
          <objectPr defaultSize="0" r:id="rId4">
            <anchor moveWithCells="1">
              <from>
                <xdr:col>3072</xdr:col>
                <xdr:colOff>518160</xdr:colOff>
                <xdr:row>393219</xdr:row>
                <xdr:rowOff>76200</xdr:rowOff>
              </from>
              <to>
                <xdr:col>3077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247" r:id="rId202"/>
      </mc:Fallback>
    </mc:AlternateContent>
    <mc:AlternateContent xmlns:mc="http://schemas.openxmlformats.org/markup-compatibility/2006">
      <mc:Choice Requires="x14">
        <oleObject progId="Equation.3" shapeId="2248" r:id="rId203">
          <objectPr defaultSize="0" r:id="rId4">
            <anchor moveWithCells="1">
              <from>
                <xdr:col>3072</xdr:col>
                <xdr:colOff>518160</xdr:colOff>
                <xdr:row>458755</xdr:row>
                <xdr:rowOff>76200</xdr:rowOff>
              </from>
              <to>
                <xdr:col>3077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48" r:id="rId203"/>
      </mc:Fallback>
    </mc:AlternateContent>
    <mc:AlternateContent xmlns:mc="http://schemas.openxmlformats.org/markup-compatibility/2006">
      <mc:Choice Requires="x14">
        <oleObject progId="Equation.3" shapeId="2249" r:id="rId204">
          <objectPr defaultSize="0" r:id="rId4">
            <anchor moveWithCells="1">
              <from>
                <xdr:col>3072</xdr:col>
                <xdr:colOff>518160</xdr:colOff>
                <xdr:row>524291</xdr:row>
                <xdr:rowOff>76200</xdr:rowOff>
              </from>
              <to>
                <xdr:col>3077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49" r:id="rId204"/>
      </mc:Fallback>
    </mc:AlternateContent>
    <mc:AlternateContent xmlns:mc="http://schemas.openxmlformats.org/markup-compatibility/2006">
      <mc:Choice Requires="x14">
        <oleObject progId="Equation.3" shapeId="2250" r:id="rId205">
          <objectPr defaultSize="0" r:id="rId4">
            <anchor moveWithCells="1">
              <from>
                <xdr:col>3072</xdr:col>
                <xdr:colOff>518160</xdr:colOff>
                <xdr:row>589827</xdr:row>
                <xdr:rowOff>76200</xdr:rowOff>
              </from>
              <to>
                <xdr:col>3077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50" r:id="rId205"/>
      </mc:Fallback>
    </mc:AlternateContent>
    <mc:AlternateContent xmlns:mc="http://schemas.openxmlformats.org/markup-compatibility/2006">
      <mc:Choice Requires="x14">
        <oleObject progId="Equation.3" shapeId="2251" r:id="rId206">
          <objectPr defaultSize="0" r:id="rId4">
            <anchor moveWithCells="1">
              <from>
                <xdr:col>3072</xdr:col>
                <xdr:colOff>518160</xdr:colOff>
                <xdr:row>655363</xdr:row>
                <xdr:rowOff>76200</xdr:rowOff>
              </from>
              <to>
                <xdr:col>3077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51" r:id="rId206"/>
      </mc:Fallback>
    </mc:AlternateContent>
    <mc:AlternateContent xmlns:mc="http://schemas.openxmlformats.org/markup-compatibility/2006">
      <mc:Choice Requires="x14">
        <oleObject progId="Equation.3" shapeId="2252" r:id="rId207">
          <objectPr defaultSize="0" r:id="rId4">
            <anchor moveWithCells="1">
              <from>
                <xdr:col>3072</xdr:col>
                <xdr:colOff>518160</xdr:colOff>
                <xdr:row>720899</xdr:row>
                <xdr:rowOff>76200</xdr:rowOff>
              </from>
              <to>
                <xdr:col>3077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252" r:id="rId207"/>
      </mc:Fallback>
    </mc:AlternateContent>
    <mc:AlternateContent xmlns:mc="http://schemas.openxmlformats.org/markup-compatibility/2006">
      <mc:Choice Requires="x14">
        <oleObject progId="Equation.3" shapeId="2253" r:id="rId208">
          <objectPr defaultSize="0" r:id="rId4">
            <anchor moveWithCells="1">
              <from>
                <xdr:col>3072</xdr:col>
                <xdr:colOff>518160</xdr:colOff>
                <xdr:row>786435</xdr:row>
                <xdr:rowOff>76200</xdr:rowOff>
              </from>
              <to>
                <xdr:col>3077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253" r:id="rId208"/>
      </mc:Fallback>
    </mc:AlternateContent>
    <mc:AlternateContent xmlns:mc="http://schemas.openxmlformats.org/markup-compatibility/2006">
      <mc:Choice Requires="x14">
        <oleObject progId="Equation.3" shapeId="2254" r:id="rId209">
          <objectPr defaultSize="0" r:id="rId4">
            <anchor moveWithCells="1">
              <from>
                <xdr:col>3072</xdr:col>
                <xdr:colOff>518160</xdr:colOff>
                <xdr:row>851971</xdr:row>
                <xdr:rowOff>76200</xdr:rowOff>
              </from>
              <to>
                <xdr:col>3077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254" r:id="rId209"/>
      </mc:Fallback>
    </mc:AlternateContent>
    <mc:AlternateContent xmlns:mc="http://schemas.openxmlformats.org/markup-compatibility/2006">
      <mc:Choice Requires="x14">
        <oleObject progId="Equation.3" shapeId="2255" r:id="rId210">
          <objectPr defaultSize="0" r:id="rId4">
            <anchor moveWithCells="1">
              <from>
                <xdr:col>3072</xdr:col>
                <xdr:colOff>518160</xdr:colOff>
                <xdr:row>917507</xdr:row>
                <xdr:rowOff>76200</xdr:rowOff>
              </from>
              <to>
                <xdr:col>3077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255" r:id="rId210"/>
      </mc:Fallback>
    </mc:AlternateContent>
    <mc:AlternateContent xmlns:mc="http://schemas.openxmlformats.org/markup-compatibility/2006">
      <mc:Choice Requires="x14">
        <oleObject progId="Equation.3" shapeId="2256" r:id="rId211">
          <objectPr defaultSize="0" r:id="rId4">
            <anchor moveWithCells="1">
              <from>
                <xdr:col>3072</xdr:col>
                <xdr:colOff>518160</xdr:colOff>
                <xdr:row>983043</xdr:row>
                <xdr:rowOff>76200</xdr:rowOff>
              </from>
              <to>
                <xdr:col>3077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256" r:id="rId211"/>
      </mc:Fallback>
    </mc:AlternateContent>
    <mc:AlternateContent xmlns:mc="http://schemas.openxmlformats.org/markup-compatibility/2006">
      <mc:Choice Requires="x14">
        <oleObject progId="Equation.3" shapeId="2257" r:id="rId212">
          <objectPr defaultSize="0" r:id="rId4">
            <anchor moveWithCells="1">
              <from>
                <xdr:col>3328</xdr:col>
                <xdr:colOff>518160</xdr:colOff>
                <xdr:row>3</xdr:row>
                <xdr:rowOff>76200</xdr:rowOff>
              </from>
              <to>
                <xdr:col>3333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257" r:id="rId212"/>
      </mc:Fallback>
    </mc:AlternateContent>
    <mc:AlternateContent xmlns:mc="http://schemas.openxmlformats.org/markup-compatibility/2006">
      <mc:Choice Requires="x14">
        <oleObject progId="Equation.3" shapeId="2258" r:id="rId213">
          <objectPr defaultSize="0" r:id="rId4">
            <anchor moveWithCells="1">
              <from>
                <xdr:col>3328</xdr:col>
                <xdr:colOff>518160</xdr:colOff>
                <xdr:row>65539</xdr:row>
                <xdr:rowOff>76200</xdr:rowOff>
              </from>
              <to>
                <xdr:col>3333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258" r:id="rId213"/>
      </mc:Fallback>
    </mc:AlternateContent>
    <mc:AlternateContent xmlns:mc="http://schemas.openxmlformats.org/markup-compatibility/2006">
      <mc:Choice Requires="x14">
        <oleObject progId="Equation.3" shapeId="2259" r:id="rId214">
          <objectPr defaultSize="0" r:id="rId4">
            <anchor moveWithCells="1">
              <from>
                <xdr:col>3328</xdr:col>
                <xdr:colOff>518160</xdr:colOff>
                <xdr:row>131075</xdr:row>
                <xdr:rowOff>76200</xdr:rowOff>
              </from>
              <to>
                <xdr:col>3333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259" r:id="rId214"/>
      </mc:Fallback>
    </mc:AlternateContent>
    <mc:AlternateContent xmlns:mc="http://schemas.openxmlformats.org/markup-compatibility/2006">
      <mc:Choice Requires="x14">
        <oleObject progId="Equation.3" shapeId="2260" r:id="rId215">
          <objectPr defaultSize="0" r:id="rId4">
            <anchor moveWithCells="1">
              <from>
                <xdr:col>3328</xdr:col>
                <xdr:colOff>518160</xdr:colOff>
                <xdr:row>196611</xdr:row>
                <xdr:rowOff>76200</xdr:rowOff>
              </from>
              <to>
                <xdr:col>3333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260" r:id="rId215"/>
      </mc:Fallback>
    </mc:AlternateContent>
    <mc:AlternateContent xmlns:mc="http://schemas.openxmlformats.org/markup-compatibility/2006">
      <mc:Choice Requires="x14">
        <oleObject progId="Equation.3" shapeId="2261" r:id="rId216">
          <objectPr defaultSize="0" r:id="rId4">
            <anchor moveWithCells="1">
              <from>
                <xdr:col>3328</xdr:col>
                <xdr:colOff>518160</xdr:colOff>
                <xdr:row>262147</xdr:row>
                <xdr:rowOff>76200</xdr:rowOff>
              </from>
              <to>
                <xdr:col>3333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261" r:id="rId216"/>
      </mc:Fallback>
    </mc:AlternateContent>
    <mc:AlternateContent xmlns:mc="http://schemas.openxmlformats.org/markup-compatibility/2006">
      <mc:Choice Requires="x14">
        <oleObject progId="Equation.3" shapeId="2262" r:id="rId217">
          <objectPr defaultSize="0" r:id="rId4">
            <anchor moveWithCells="1">
              <from>
                <xdr:col>3328</xdr:col>
                <xdr:colOff>518160</xdr:colOff>
                <xdr:row>327683</xdr:row>
                <xdr:rowOff>76200</xdr:rowOff>
              </from>
              <to>
                <xdr:col>3333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262" r:id="rId217"/>
      </mc:Fallback>
    </mc:AlternateContent>
    <mc:AlternateContent xmlns:mc="http://schemas.openxmlformats.org/markup-compatibility/2006">
      <mc:Choice Requires="x14">
        <oleObject progId="Equation.3" shapeId="2263" r:id="rId218">
          <objectPr defaultSize="0" r:id="rId4">
            <anchor moveWithCells="1">
              <from>
                <xdr:col>3328</xdr:col>
                <xdr:colOff>518160</xdr:colOff>
                <xdr:row>393219</xdr:row>
                <xdr:rowOff>76200</xdr:rowOff>
              </from>
              <to>
                <xdr:col>3333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263" r:id="rId218"/>
      </mc:Fallback>
    </mc:AlternateContent>
    <mc:AlternateContent xmlns:mc="http://schemas.openxmlformats.org/markup-compatibility/2006">
      <mc:Choice Requires="x14">
        <oleObject progId="Equation.3" shapeId="2264" r:id="rId219">
          <objectPr defaultSize="0" r:id="rId4">
            <anchor moveWithCells="1">
              <from>
                <xdr:col>3328</xdr:col>
                <xdr:colOff>518160</xdr:colOff>
                <xdr:row>458755</xdr:row>
                <xdr:rowOff>76200</xdr:rowOff>
              </from>
              <to>
                <xdr:col>3333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64" r:id="rId219"/>
      </mc:Fallback>
    </mc:AlternateContent>
    <mc:AlternateContent xmlns:mc="http://schemas.openxmlformats.org/markup-compatibility/2006">
      <mc:Choice Requires="x14">
        <oleObject progId="Equation.3" shapeId="2265" r:id="rId220">
          <objectPr defaultSize="0" r:id="rId4">
            <anchor moveWithCells="1">
              <from>
                <xdr:col>3328</xdr:col>
                <xdr:colOff>518160</xdr:colOff>
                <xdr:row>524291</xdr:row>
                <xdr:rowOff>76200</xdr:rowOff>
              </from>
              <to>
                <xdr:col>3333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65" r:id="rId220"/>
      </mc:Fallback>
    </mc:AlternateContent>
    <mc:AlternateContent xmlns:mc="http://schemas.openxmlformats.org/markup-compatibility/2006">
      <mc:Choice Requires="x14">
        <oleObject progId="Equation.3" shapeId="2266" r:id="rId221">
          <objectPr defaultSize="0" r:id="rId4">
            <anchor moveWithCells="1">
              <from>
                <xdr:col>3328</xdr:col>
                <xdr:colOff>518160</xdr:colOff>
                <xdr:row>589827</xdr:row>
                <xdr:rowOff>76200</xdr:rowOff>
              </from>
              <to>
                <xdr:col>3333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66" r:id="rId221"/>
      </mc:Fallback>
    </mc:AlternateContent>
    <mc:AlternateContent xmlns:mc="http://schemas.openxmlformats.org/markup-compatibility/2006">
      <mc:Choice Requires="x14">
        <oleObject progId="Equation.3" shapeId="2267" r:id="rId222">
          <objectPr defaultSize="0" r:id="rId4">
            <anchor moveWithCells="1">
              <from>
                <xdr:col>3328</xdr:col>
                <xdr:colOff>518160</xdr:colOff>
                <xdr:row>655363</xdr:row>
                <xdr:rowOff>76200</xdr:rowOff>
              </from>
              <to>
                <xdr:col>3333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67" r:id="rId222"/>
      </mc:Fallback>
    </mc:AlternateContent>
    <mc:AlternateContent xmlns:mc="http://schemas.openxmlformats.org/markup-compatibility/2006">
      <mc:Choice Requires="x14">
        <oleObject progId="Equation.3" shapeId="2268" r:id="rId223">
          <objectPr defaultSize="0" r:id="rId4">
            <anchor moveWithCells="1">
              <from>
                <xdr:col>3328</xdr:col>
                <xdr:colOff>518160</xdr:colOff>
                <xdr:row>720899</xdr:row>
                <xdr:rowOff>76200</xdr:rowOff>
              </from>
              <to>
                <xdr:col>3333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268" r:id="rId223"/>
      </mc:Fallback>
    </mc:AlternateContent>
    <mc:AlternateContent xmlns:mc="http://schemas.openxmlformats.org/markup-compatibility/2006">
      <mc:Choice Requires="x14">
        <oleObject progId="Equation.3" shapeId="2269" r:id="rId224">
          <objectPr defaultSize="0" r:id="rId4">
            <anchor moveWithCells="1">
              <from>
                <xdr:col>3328</xdr:col>
                <xdr:colOff>518160</xdr:colOff>
                <xdr:row>786435</xdr:row>
                <xdr:rowOff>76200</xdr:rowOff>
              </from>
              <to>
                <xdr:col>3333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269" r:id="rId224"/>
      </mc:Fallback>
    </mc:AlternateContent>
    <mc:AlternateContent xmlns:mc="http://schemas.openxmlformats.org/markup-compatibility/2006">
      <mc:Choice Requires="x14">
        <oleObject progId="Equation.3" shapeId="2270" r:id="rId225">
          <objectPr defaultSize="0" r:id="rId4">
            <anchor moveWithCells="1">
              <from>
                <xdr:col>3328</xdr:col>
                <xdr:colOff>518160</xdr:colOff>
                <xdr:row>851971</xdr:row>
                <xdr:rowOff>76200</xdr:rowOff>
              </from>
              <to>
                <xdr:col>3333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270" r:id="rId225"/>
      </mc:Fallback>
    </mc:AlternateContent>
    <mc:AlternateContent xmlns:mc="http://schemas.openxmlformats.org/markup-compatibility/2006">
      <mc:Choice Requires="x14">
        <oleObject progId="Equation.3" shapeId="2271" r:id="rId226">
          <objectPr defaultSize="0" r:id="rId4">
            <anchor moveWithCells="1">
              <from>
                <xdr:col>3328</xdr:col>
                <xdr:colOff>518160</xdr:colOff>
                <xdr:row>917507</xdr:row>
                <xdr:rowOff>76200</xdr:rowOff>
              </from>
              <to>
                <xdr:col>3333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271" r:id="rId226"/>
      </mc:Fallback>
    </mc:AlternateContent>
    <mc:AlternateContent xmlns:mc="http://schemas.openxmlformats.org/markup-compatibility/2006">
      <mc:Choice Requires="x14">
        <oleObject progId="Equation.3" shapeId="2272" r:id="rId227">
          <objectPr defaultSize="0" r:id="rId4">
            <anchor moveWithCells="1">
              <from>
                <xdr:col>3328</xdr:col>
                <xdr:colOff>518160</xdr:colOff>
                <xdr:row>983043</xdr:row>
                <xdr:rowOff>76200</xdr:rowOff>
              </from>
              <to>
                <xdr:col>3333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272" r:id="rId227"/>
      </mc:Fallback>
    </mc:AlternateContent>
    <mc:AlternateContent xmlns:mc="http://schemas.openxmlformats.org/markup-compatibility/2006">
      <mc:Choice Requires="x14">
        <oleObject progId="Equation.3" shapeId="2273" r:id="rId228">
          <objectPr defaultSize="0" r:id="rId4">
            <anchor moveWithCells="1">
              <from>
                <xdr:col>3584</xdr:col>
                <xdr:colOff>518160</xdr:colOff>
                <xdr:row>3</xdr:row>
                <xdr:rowOff>76200</xdr:rowOff>
              </from>
              <to>
                <xdr:col>3589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273" r:id="rId228"/>
      </mc:Fallback>
    </mc:AlternateContent>
    <mc:AlternateContent xmlns:mc="http://schemas.openxmlformats.org/markup-compatibility/2006">
      <mc:Choice Requires="x14">
        <oleObject progId="Equation.3" shapeId="2274" r:id="rId229">
          <objectPr defaultSize="0" r:id="rId4">
            <anchor moveWithCells="1">
              <from>
                <xdr:col>3584</xdr:col>
                <xdr:colOff>518160</xdr:colOff>
                <xdr:row>65539</xdr:row>
                <xdr:rowOff>76200</xdr:rowOff>
              </from>
              <to>
                <xdr:col>3589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274" r:id="rId229"/>
      </mc:Fallback>
    </mc:AlternateContent>
    <mc:AlternateContent xmlns:mc="http://schemas.openxmlformats.org/markup-compatibility/2006">
      <mc:Choice Requires="x14">
        <oleObject progId="Equation.3" shapeId="2275" r:id="rId230">
          <objectPr defaultSize="0" r:id="rId4">
            <anchor moveWithCells="1">
              <from>
                <xdr:col>3584</xdr:col>
                <xdr:colOff>518160</xdr:colOff>
                <xdr:row>131075</xdr:row>
                <xdr:rowOff>76200</xdr:rowOff>
              </from>
              <to>
                <xdr:col>3589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275" r:id="rId230"/>
      </mc:Fallback>
    </mc:AlternateContent>
    <mc:AlternateContent xmlns:mc="http://schemas.openxmlformats.org/markup-compatibility/2006">
      <mc:Choice Requires="x14">
        <oleObject progId="Equation.3" shapeId="2276" r:id="rId231">
          <objectPr defaultSize="0" r:id="rId4">
            <anchor moveWithCells="1">
              <from>
                <xdr:col>3584</xdr:col>
                <xdr:colOff>518160</xdr:colOff>
                <xdr:row>196611</xdr:row>
                <xdr:rowOff>76200</xdr:rowOff>
              </from>
              <to>
                <xdr:col>3589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276" r:id="rId231"/>
      </mc:Fallback>
    </mc:AlternateContent>
    <mc:AlternateContent xmlns:mc="http://schemas.openxmlformats.org/markup-compatibility/2006">
      <mc:Choice Requires="x14">
        <oleObject progId="Equation.3" shapeId="2277" r:id="rId232">
          <objectPr defaultSize="0" r:id="rId4">
            <anchor moveWithCells="1">
              <from>
                <xdr:col>3584</xdr:col>
                <xdr:colOff>518160</xdr:colOff>
                <xdr:row>262147</xdr:row>
                <xdr:rowOff>76200</xdr:rowOff>
              </from>
              <to>
                <xdr:col>3589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277" r:id="rId232"/>
      </mc:Fallback>
    </mc:AlternateContent>
    <mc:AlternateContent xmlns:mc="http://schemas.openxmlformats.org/markup-compatibility/2006">
      <mc:Choice Requires="x14">
        <oleObject progId="Equation.3" shapeId="2278" r:id="rId233">
          <objectPr defaultSize="0" r:id="rId4">
            <anchor moveWithCells="1">
              <from>
                <xdr:col>3584</xdr:col>
                <xdr:colOff>518160</xdr:colOff>
                <xdr:row>327683</xdr:row>
                <xdr:rowOff>76200</xdr:rowOff>
              </from>
              <to>
                <xdr:col>3589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278" r:id="rId233"/>
      </mc:Fallback>
    </mc:AlternateContent>
    <mc:AlternateContent xmlns:mc="http://schemas.openxmlformats.org/markup-compatibility/2006">
      <mc:Choice Requires="x14">
        <oleObject progId="Equation.3" shapeId="2279" r:id="rId234">
          <objectPr defaultSize="0" r:id="rId4">
            <anchor moveWithCells="1">
              <from>
                <xdr:col>3584</xdr:col>
                <xdr:colOff>518160</xdr:colOff>
                <xdr:row>393219</xdr:row>
                <xdr:rowOff>76200</xdr:rowOff>
              </from>
              <to>
                <xdr:col>3589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279" r:id="rId234"/>
      </mc:Fallback>
    </mc:AlternateContent>
    <mc:AlternateContent xmlns:mc="http://schemas.openxmlformats.org/markup-compatibility/2006">
      <mc:Choice Requires="x14">
        <oleObject progId="Equation.3" shapeId="2280" r:id="rId235">
          <objectPr defaultSize="0" r:id="rId4">
            <anchor moveWithCells="1">
              <from>
                <xdr:col>3584</xdr:col>
                <xdr:colOff>518160</xdr:colOff>
                <xdr:row>458755</xdr:row>
                <xdr:rowOff>76200</xdr:rowOff>
              </from>
              <to>
                <xdr:col>3589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80" r:id="rId235"/>
      </mc:Fallback>
    </mc:AlternateContent>
    <mc:AlternateContent xmlns:mc="http://schemas.openxmlformats.org/markup-compatibility/2006">
      <mc:Choice Requires="x14">
        <oleObject progId="Equation.3" shapeId="2281" r:id="rId236">
          <objectPr defaultSize="0" r:id="rId4">
            <anchor moveWithCells="1">
              <from>
                <xdr:col>3584</xdr:col>
                <xdr:colOff>518160</xdr:colOff>
                <xdr:row>524291</xdr:row>
                <xdr:rowOff>76200</xdr:rowOff>
              </from>
              <to>
                <xdr:col>3589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81" r:id="rId236"/>
      </mc:Fallback>
    </mc:AlternateContent>
    <mc:AlternateContent xmlns:mc="http://schemas.openxmlformats.org/markup-compatibility/2006">
      <mc:Choice Requires="x14">
        <oleObject progId="Equation.3" shapeId="2282" r:id="rId237">
          <objectPr defaultSize="0" r:id="rId4">
            <anchor moveWithCells="1">
              <from>
                <xdr:col>3584</xdr:col>
                <xdr:colOff>518160</xdr:colOff>
                <xdr:row>589827</xdr:row>
                <xdr:rowOff>76200</xdr:rowOff>
              </from>
              <to>
                <xdr:col>3589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82" r:id="rId237"/>
      </mc:Fallback>
    </mc:AlternateContent>
    <mc:AlternateContent xmlns:mc="http://schemas.openxmlformats.org/markup-compatibility/2006">
      <mc:Choice Requires="x14">
        <oleObject progId="Equation.3" shapeId="2283" r:id="rId238">
          <objectPr defaultSize="0" r:id="rId4">
            <anchor moveWithCells="1">
              <from>
                <xdr:col>3584</xdr:col>
                <xdr:colOff>518160</xdr:colOff>
                <xdr:row>655363</xdr:row>
                <xdr:rowOff>76200</xdr:rowOff>
              </from>
              <to>
                <xdr:col>3589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83" r:id="rId238"/>
      </mc:Fallback>
    </mc:AlternateContent>
    <mc:AlternateContent xmlns:mc="http://schemas.openxmlformats.org/markup-compatibility/2006">
      <mc:Choice Requires="x14">
        <oleObject progId="Equation.3" shapeId="2284" r:id="rId239">
          <objectPr defaultSize="0" r:id="rId4">
            <anchor moveWithCells="1">
              <from>
                <xdr:col>3584</xdr:col>
                <xdr:colOff>518160</xdr:colOff>
                <xdr:row>720899</xdr:row>
                <xdr:rowOff>76200</xdr:rowOff>
              </from>
              <to>
                <xdr:col>3589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284" r:id="rId239"/>
      </mc:Fallback>
    </mc:AlternateContent>
    <mc:AlternateContent xmlns:mc="http://schemas.openxmlformats.org/markup-compatibility/2006">
      <mc:Choice Requires="x14">
        <oleObject progId="Equation.3" shapeId="2285" r:id="rId240">
          <objectPr defaultSize="0" r:id="rId4">
            <anchor moveWithCells="1">
              <from>
                <xdr:col>3584</xdr:col>
                <xdr:colOff>518160</xdr:colOff>
                <xdr:row>786435</xdr:row>
                <xdr:rowOff>76200</xdr:rowOff>
              </from>
              <to>
                <xdr:col>3589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285" r:id="rId240"/>
      </mc:Fallback>
    </mc:AlternateContent>
    <mc:AlternateContent xmlns:mc="http://schemas.openxmlformats.org/markup-compatibility/2006">
      <mc:Choice Requires="x14">
        <oleObject progId="Equation.3" shapeId="2286" r:id="rId241">
          <objectPr defaultSize="0" r:id="rId4">
            <anchor moveWithCells="1">
              <from>
                <xdr:col>3584</xdr:col>
                <xdr:colOff>518160</xdr:colOff>
                <xdr:row>851971</xdr:row>
                <xdr:rowOff>76200</xdr:rowOff>
              </from>
              <to>
                <xdr:col>3589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286" r:id="rId241"/>
      </mc:Fallback>
    </mc:AlternateContent>
    <mc:AlternateContent xmlns:mc="http://schemas.openxmlformats.org/markup-compatibility/2006">
      <mc:Choice Requires="x14">
        <oleObject progId="Equation.3" shapeId="2287" r:id="rId242">
          <objectPr defaultSize="0" r:id="rId4">
            <anchor moveWithCells="1">
              <from>
                <xdr:col>3584</xdr:col>
                <xdr:colOff>518160</xdr:colOff>
                <xdr:row>917507</xdr:row>
                <xdr:rowOff>76200</xdr:rowOff>
              </from>
              <to>
                <xdr:col>3589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287" r:id="rId242"/>
      </mc:Fallback>
    </mc:AlternateContent>
    <mc:AlternateContent xmlns:mc="http://schemas.openxmlformats.org/markup-compatibility/2006">
      <mc:Choice Requires="x14">
        <oleObject progId="Equation.3" shapeId="2288" r:id="rId243">
          <objectPr defaultSize="0" r:id="rId4">
            <anchor moveWithCells="1">
              <from>
                <xdr:col>3584</xdr:col>
                <xdr:colOff>518160</xdr:colOff>
                <xdr:row>983043</xdr:row>
                <xdr:rowOff>76200</xdr:rowOff>
              </from>
              <to>
                <xdr:col>3589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288" r:id="rId243"/>
      </mc:Fallback>
    </mc:AlternateContent>
    <mc:AlternateContent xmlns:mc="http://schemas.openxmlformats.org/markup-compatibility/2006">
      <mc:Choice Requires="x14">
        <oleObject progId="Equation.3" shapeId="2289" r:id="rId244">
          <objectPr defaultSize="0" r:id="rId4">
            <anchor moveWithCells="1">
              <from>
                <xdr:col>3840</xdr:col>
                <xdr:colOff>518160</xdr:colOff>
                <xdr:row>3</xdr:row>
                <xdr:rowOff>76200</xdr:rowOff>
              </from>
              <to>
                <xdr:col>3845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289" r:id="rId244"/>
      </mc:Fallback>
    </mc:AlternateContent>
    <mc:AlternateContent xmlns:mc="http://schemas.openxmlformats.org/markup-compatibility/2006">
      <mc:Choice Requires="x14">
        <oleObject progId="Equation.3" shapeId="2290" r:id="rId245">
          <objectPr defaultSize="0" r:id="rId4">
            <anchor moveWithCells="1">
              <from>
                <xdr:col>3840</xdr:col>
                <xdr:colOff>518160</xdr:colOff>
                <xdr:row>65539</xdr:row>
                <xdr:rowOff>76200</xdr:rowOff>
              </from>
              <to>
                <xdr:col>3845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290" r:id="rId245"/>
      </mc:Fallback>
    </mc:AlternateContent>
    <mc:AlternateContent xmlns:mc="http://schemas.openxmlformats.org/markup-compatibility/2006">
      <mc:Choice Requires="x14">
        <oleObject progId="Equation.3" shapeId="2291" r:id="rId246">
          <objectPr defaultSize="0" r:id="rId4">
            <anchor moveWithCells="1">
              <from>
                <xdr:col>3840</xdr:col>
                <xdr:colOff>518160</xdr:colOff>
                <xdr:row>131075</xdr:row>
                <xdr:rowOff>76200</xdr:rowOff>
              </from>
              <to>
                <xdr:col>3845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291" r:id="rId246"/>
      </mc:Fallback>
    </mc:AlternateContent>
    <mc:AlternateContent xmlns:mc="http://schemas.openxmlformats.org/markup-compatibility/2006">
      <mc:Choice Requires="x14">
        <oleObject progId="Equation.3" shapeId="2292" r:id="rId247">
          <objectPr defaultSize="0" r:id="rId4">
            <anchor moveWithCells="1">
              <from>
                <xdr:col>3840</xdr:col>
                <xdr:colOff>518160</xdr:colOff>
                <xdr:row>196611</xdr:row>
                <xdr:rowOff>76200</xdr:rowOff>
              </from>
              <to>
                <xdr:col>3845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292" r:id="rId247"/>
      </mc:Fallback>
    </mc:AlternateContent>
    <mc:AlternateContent xmlns:mc="http://schemas.openxmlformats.org/markup-compatibility/2006">
      <mc:Choice Requires="x14">
        <oleObject progId="Equation.3" shapeId="2293" r:id="rId248">
          <objectPr defaultSize="0" r:id="rId4">
            <anchor moveWithCells="1">
              <from>
                <xdr:col>3840</xdr:col>
                <xdr:colOff>518160</xdr:colOff>
                <xdr:row>262147</xdr:row>
                <xdr:rowOff>76200</xdr:rowOff>
              </from>
              <to>
                <xdr:col>3845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293" r:id="rId248"/>
      </mc:Fallback>
    </mc:AlternateContent>
    <mc:AlternateContent xmlns:mc="http://schemas.openxmlformats.org/markup-compatibility/2006">
      <mc:Choice Requires="x14">
        <oleObject progId="Equation.3" shapeId="2294" r:id="rId249">
          <objectPr defaultSize="0" r:id="rId4">
            <anchor moveWithCells="1">
              <from>
                <xdr:col>3840</xdr:col>
                <xdr:colOff>518160</xdr:colOff>
                <xdr:row>327683</xdr:row>
                <xdr:rowOff>76200</xdr:rowOff>
              </from>
              <to>
                <xdr:col>3845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294" r:id="rId249"/>
      </mc:Fallback>
    </mc:AlternateContent>
    <mc:AlternateContent xmlns:mc="http://schemas.openxmlformats.org/markup-compatibility/2006">
      <mc:Choice Requires="x14">
        <oleObject progId="Equation.3" shapeId="2295" r:id="rId250">
          <objectPr defaultSize="0" r:id="rId4">
            <anchor moveWithCells="1">
              <from>
                <xdr:col>3840</xdr:col>
                <xdr:colOff>518160</xdr:colOff>
                <xdr:row>393219</xdr:row>
                <xdr:rowOff>76200</xdr:rowOff>
              </from>
              <to>
                <xdr:col>3845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295" r:id="rId250"/>
      </mc:Fallback>
    </mc:AlternateContent>
    <mc:AlternateContent xmlns:mc="http://schemas.openxmlformats.org/markup-compatibility/2006">
      <mc:Choice Requires="x14">
        <oleObject progId="Equation.3" shapeId="2296" r:id="rId251">
          <objectPr defaultSize="0" r:id="rId4">
            <anchor moveWithCells="1">
              <from>
                <xdr:col>3840</xdr:col>
                <xdr:colOff>518160</xdr:colOff>
                <xdr:row>458755</xdr:row>
                <xdr:rowOff>76200</xdr:rowOff>
              </from>
              <to>
                <xdr:col>3845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296" r:id="rId251"/>
      </mc:Fallback>
    </mc:AlternateContent>
    <mc:AlternateContent xmlns:mc="http://schemas.openxmlformats.org/markup-compatibility/2006">
      <mc:Choice Requires="x14">
        <oleObject progId="Equation.3" shapeId="2297" r:id="rId252">
          <objectPr defaultSize="0" r:id="rId4">
            <anchor moveWithCells="1">
              <from>
                <xdr:col>3840</xdr:col>
                <xdr:colOff>518160</xdr:colOff>
                <xdr:row>524291</xdr:row>
                <xdr:rowOff>76200</xdr:rowOff>
              </from>
              <to>
                <xdr:col>3845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297" r:id="rId252"/>
      </mc:Fallback>
    </mc:AlternateContent>
    <mc:AlternateContent xmlns:mc="http://schemas.openxmlformats.org/markup-compatibility/2006">
      <mc:Choice Requires="x14">
        <oleObject progId="Equation.3" shapeId="2298" r:id="rId253">
          <objectPr defaultSize="0" r:id="rId4">
            <anchor moveWithCells="1">
              <from>
                <xdr:col>3840</xdr:col>
                <xdr:colOff>518160</xdr:colOff>
                <xdr:row>589827</xdr:row>
                <xdr:rowOff>76200</xdr:rowOff>
              </from>
              <to>
                <xdr:col>3845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298" r:id="rId253"/>
      </mc:Fallback>
    </mc:AlternateContent>
    <mc:AlternateContent xmlns:mc="http://schemas.openxmlformats.org/markup-compatibility/2006">
      <mc:Choice Requires="x14">
        <oleObject progId="Equation.3" shapeId="2299" r:id="rId254">
          <objectPr defaultSize="0" r:id="rId4">
            <anchor moveWithCells="1">
              <from>
                <xdr:col>3840</xdr:col>
                <xdr:colOff>518160</xdr:colOff>
                <xdr:row>655363</xdr:row>
                <xdr:rowOff>76200</xdr:rowOff>
              </from>
              <to>
                <xdr:col>3845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299" r:id="rId254"/>
      </mc:Fallback>
    </mc:AlternateContent>
    <mc:AlternateContent xmlns:mc="http://schemas.openxmlformats.org/markup-compatibility/2006">
      <mc:Choice Requires="x14">
        <oleObject progId="Equation.3" shapeId="2300" r:id="rId255">
          <objectPr defaultSize="0" r:id="rId4">
            <anchor moveWithCells="1">
              <from>
                <xdr:col>3840</xdr:col>
                <xdr:colOff>518160</xdr:colOff>
                <xdr:row>720899</xdr:row>
                <xdr:rowOff>76200</xdr:rowOff>
              </from>
              <to>
                <xdr:col>3845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00" r:id="rId255"/>
      </mc:Fallback>
    </mc:AlternateContent>
    <mc:AlternateContent xmlns:mc="http://schemas.openxmlformats.org/markup-compatibility/2006">
      <mc:Choice Requires="x14">
        <oleObject progId="Equation.3" shapeId="2301" r:id="rId256">
          <objectPr defaultSize="0" r:id="rId4">
            <anchor moveWithCells="1">
              <from>
                <xdr:col>3840</xdr:col>
                <xdr:colOff>518160</xdr:colOff>
                <xdr:row>786435</xdr:row>
                <xdr:rowOff>76200</xdr:rowOff>
              </from>
              <to>
                <xdr:col>3845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01" r:id="rId256"/>
      </mc:Fallback>
    </mc:AlternateContent>
    <mc:AlternateContent xmlns:mc="http://schemas.openxmlformats.org/markup-compatibility/2006">
      <mc:Choice Requires="x14">
        <oleObject progId="Equation.3" shapeId="2302" r:id="rId257">
          <objectPr defaultSize="0" r:id="rId4">
            <anchor moveWithCells="1">
              <from>
                <xdr:col>3840</xdr:col>
                <xdr:colOff>518160</xdr:colOff>
                <xdr:row>851971</xdr:row>
                <xdr:rowOff>76200</xdr:rowOff>
              </from>
              <to>
                <xdr:col>3845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02" r:id="rId257"/>
      </mc:Fallback>
    </mc:AlternateContent>
    <mc:AlternateContent xmlns:mc="http://schemas.openxmlformats.org/markup-compatibility/2006">
      <mc:Choice Requires="x14">
        <oleObject progId="Equation.3" shapeId="2303" r:id="rId258">
          <objectPr defaultSize="0" r:id="rId4">
            <anchor moveWithCells="1">
              <from>
                <xdr:col>3840</xdr:col>
                <xdr:colOff>518160</xdr:colOff>
                <xdr:row>917507</xdr:row>
                <xdr:rowOff>76200</xdr:rowOff>
              </from>
              <to>
                <xdr:col>3845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03" r:id="rId258"/>
      </mc:Fallback>
    </mc:AlternateContent>
    <mc:AlternateContent xmlns:mc="http://schemas.openxmlformats.org/markup-compatibility/2006">
      <mc:Choice Requires="x14">
        <oleObject progId="Equation.3" shapeId="2304" r:id="rId259">
          <objectPr defaultSize="0" r:id="rId4">
            <anchor moveWithCells="1">
              <from>
                <xdr:col>3840</xdr:col>
                <xdr:colOff>518160</xdr:colOff>
                <xdr:row>983043</xdr:row>
                <xdr:rowOff>76200</xdr:rowOff>
              </from>
              <to>
                <xdr:col>3845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304" r:id="rId259"/>
      </mc:Fallback>
    </mc:AlternateContent>
    <mc:AlternateContent xmlns:mc="http://schemas.openxmlformats.org/markup-compatibility/2006">
      <mc:Choice Requires="x14">
        <oleObject progId="Equation.3" shapeId="2305" r:id="rId260">
          <objectPr defaultSize="0" r:id="rId4">
            <anchor moveWithCells="1">
              <from>
                <xdr:col>4096</xdr:col>
                <xdr:colOff>518160</xdr:colOff>
                <xdr:row>3</xdr:row>
                <xdr:rowOff>76200</xdr:rowOff>
              </from>
              <to>
                <xdr:col>4101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305" r:id="rId260"/>
      </mc:Fallback>
    </mc:AlternateContent>
    <mc:AlternateContent xmlns:mc="http://schemas.openxmlformats.org/markup-compatibility/2006">
      <mc:Choice Requires="x14">
        <oleObject progId="Equation.3" shapeId="2306" r:id="rId261">
          <objectPr defaultSize="0" r:id="rId4">
            <anchor moveWithCells="1">
              <from>
                <xdr:col>4096</xdr:col>
                <xdr:colOff>518160</xdr:colOff>
                <xdr:row>65539</xdr:row>
                <xdr:rowOff>76200</xdr:rowOff>
              </from>
              <to>
                <xdr:col>4101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306" r:id="rId261"/>
      </mc:Fallback>
    </mc:AlternateContent>
    <mc:AlternateContent xmlns:mc="http://schemas.openxmlformats.org/markup-compatibility/2006">
      <mc:Choice Requires="x14">
        <oleObject progId="Equation.3" shapeId="2307" r:id="rId262">
          <objectPr defaultSize="0" r:id="rId4">
            <anchor moveWithCells="1">
              <from>
                <xdr:col>4096</xdr:col>
                <xdr:colOff>518160</xdr:colOff>
                <xdr:row>131075</xdr:row>
                <xdr:rowOff>76200</xdr:rowOff>
              </from>
              <to>
                <xdr:col>4101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307" r:id="rId262"/>
      </mc:Fallback>
    </mc:AlternateContent>
    <mc:AlternateContent xmlns:mc="http://schemas.openxmlformats.org/markup-compatibility/2006">
      <mc:Choice Requires="x14">
        <oleObject progId="Equation.3" shapeId="2308" r:id="rId263">
          <objectPr defaultSize="0" r:id="rId4">
            <anchor moveWithCells="1">
              <from>
                <xdr:col>4096</xdr:col>
                <xdr:colOff>518160</xdr:colOff>
                <xdr:row>196611</xdr:row>
                <xdr:rowOff>76200</xdr:rowOff>
              </from>
              <to>
                <xdr:col>4101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308" r:id="rId263"/>
      </mc:Fallback>
    </mc:AlternateContent>
    <mc:AlternateContent xmlns:mc="http://schemas.openxmlformats.org/markup-compatibility/2006">
      <mc:Choice Requires="x14">
        <oleObject progId="Equation.3" shapeId="2309" r:id="rId264">
          <objectPr defaultSize="0" r:id="rId4">
            <anchor moveWithCells="1">
              <from>
                <xdr:col>4096</xdr:col>
                <xdr:colOff>518160</xdr:colOff>
                <xdr:row>262147</xdr:row>
                <xdr:rowOff>76200</xdr:rowOff>
              </from>
              <to>
                <xdr:col>4101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309" r:id="rId264"/>
      </mc:Fallback>
    </mc:AlternateContent>
    <mc:AlternateContent xmlns:mc="http://schemas.openxmlformats.org/markup-compatibility/2006">
      <mc:Choice Requires="x14">
        <oleObject progId="Equation.3" shapeId="2310" r:id="rId265">
          <objectPr defaultSize="0" r:id="rId4">
            <anchor moveWithCells="1">
              <from>
                <xdr:col>4096</xdr:col>
                <xdr:colOff>518160</xdr:colOff>
                <xdr:row>327683</xdr:row>
                <xdr:rowOff>76200</xdr:rowOff>
              </from>
              <to>
                <xdr:col>4101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310" r:id="rId265"/>
      </mc:Fallback>
    </mc:AlternateContent>
    <mc:AlternateContent xmlns:mc="http://schemas.openxmlformats.org/markup-compatibility/2006">
      <mc:Choice Requires="x14">
        <oleObject progId="Equation.3" shapeId="2311" r:id="rId266">
          <objectPr defaultSize="0" r:id="rId4">
            <anchor moveWithCells="1">
              <from>
                <xdr:col>4096</xdr:col>
                <xdr:colOff>518160</xdr:colOff>
                <xdr:row>393219</xdr:row>
                <xdr:rowOff>76200</xdr:rowOff>
              </from>
              <to>
                <xdr:col>4101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311" r:id="rId266"/>
      </mc:Fallback>
    </mc:AlternateContent>
    <mc:AlternateContent xmlns:mc="http://schemas.openxmlformats.org/markup-compatibility/2006">
      <mc:Choice Requires="x14">
        <oleObject progId="Equation.3" shapeId="2312" r:id="rId267">
          <objectPr defaultSize="0" r:id="rId4">
            <anchor moveWithCells="1">
              <from>
                <xdr:col>4096</xdr:col>
                <xdr:colOff>518160</xdr:colOff>
                <xdr:row>458755</xdr:row>
                <xdr:rowOff>76200</xdr:rowOff>
              </from>
              <to>
                <xdr:col>4101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312" r:id="rId267"/>
      </mc:Fallback>
    </mc:AlternateContent>
    <mc:AlternateContent xmlns:mc="http://schemas.openxmlformats.org/markup-compatibility/2006">
      <mc:Choice Requires="x14">
        <oleObject progId="Equation.3" shapeId="2313" r:id="rId268">
          <objectPr defaultSize="0" r:id="rId4">
            <anchor moveWithCells="1">
              <from>
                <xdr:col>4096</xdr:col>
                <xdr:colOff>518160</xdr:colOff>
                <xdr:row>524291</xdr:row>
                <xdr:rowOff>76200</xdr:rowOff>
              </from>
              <to>
                <xdr:col>4101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313" r:id="rId268"/>
      </mc:Fallback>
    </mc:AlternateContent>
    <mc:AlternateContent xmlns:mc="http://schemas.openxmlformats.org/markup-compatibility/2006">
      <mc:Choice Requires="x14">
        <oleObject progId="Equation.3" shapeId="2314" r:id="rId269">
          <objectPr defaultSize="0" r:id="rId4">
            <anchor moveWithCells="1">
              <from>
                <xdr:col>4096</xdr:col>
                <xdr:colOff>518160</xdr:colOff>
                <xdr:row>589827</xdr:row>
                <xdr:rowOff>76200</xdr:rowOff>
              </from>
              <to>
                <xdr:col>4101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314" r:id="rId269"/>
      </mc:Fallback>
    </mc:AlternateContent>
    <mc:AlternateContent xmlns:mc="http://schemas.openxmlformats.org/markup-compatibility/2006">
      <mc:Choice Requires="x14">
        <oleObject progId="Equation.3" shapeId="2315" r:id="rId270">
          <objectPr defaultSize="0" r:id="rId4">
            <anchor moveWithCells="1">
              <from>
                <xdr:col>4096</xdr:col>
                <xdr:colOff>518160</xdr:colOff>
                <xdr:row>655363</xdr:row>
                <xdr:rowOff>76200</xdr:rowOff>
              </from>
              <to>
                <xdr:col>4101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315" r:id="rId270"/>
      </mc:Fallback>
    </mc:AlternateContent>
    <mc:AlternateContent xmlns:mc="http://schemas.openxmlformats.org/markup-compatibility/2006">
      <mc:Choice Requires="x14">
        <oleObject progId="Equation.3" shapeId="2316" r:id="rId271">
          <objectPr defaultSize="0" r:id="rId4">
            <anchor moveWithCells="1">
              <from>
                <xdr:col>4096</xdr:col>
                <xdr:colOff>518160</xdr:colOff>
                <xdr:row>720899</xdr:row>
                <xdr:rowOff>76200</xdr:rowOff>
              </from>
              <to>
                <xdr:col>4101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16" r:id="rId271"/>
      </mc:Fallback>
    </mc:AlternateContent>
    <mc:AlternateContent xmlns:mc="http://schemas.openxmlformats.org/markup-compatibility/2006">
      <mc:Choice Requires="x14">
        <oleObject progId="Equation.3" shapeId="2317" r:id="rId272">
          <objectPr defaultSize="0" r:id="rId4">
            <anchor moveWithCells="1">
              <from>
                <xdr:col>4096</xdr:col>
                <xdr:colOff>518160</xdr:colOff>
                <xdr:row>786435</xdr:row>
                <xdr:rowOff>76200</xdr:rowOff>
              </from>
              <to>
                <xdr:col>4101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17" r:id="rId272"/>
      </mc:Fallback>
    </mc:AlternateContent>
    <mc:AlternateContent xmlns:mc="http://schemas.openxmlformats.org/markup-compatibility/2006">
      <mc:Choice Requires="x14">
        <oleObject progId="Equation.3" shapeId="2318" r:id="rId273">
          <objectPr defaultSize="0" r:id="rId4">
            <anchor moveWithCells="1">
              <from>
                <xdr:col>4096</xdr:col>
                <xdr:colOff>518160</xdr:colOff>
                <xdr:row>851971</xdr:row>
                <xdr:rowOff>76200</xdr:rowOff>
              </from>
              <to>
                <xdr:col>4101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18" r:id="rId273"/>
      </mc:Fallback>
    </mc:AlternateContent>
    <mc:AlternateContent xmlns:mc="http://schemas.openxmlformats.org/markup-compatibility/2006">
      <mc:Choice Requires="x14">
        <oleObject progId="Equation.3" shapeId="2319" r:id="rId274">
          <objectPr defaultSize="0" r:id="rId4">
            <anchor moveWithCells="1">
              <from>
                <xdr:col>4096</xdr:col>
                <xdr:colOff>518160</xdr:colOff>
                <xdr:row>917507</xdr:row>
                <xdr:rowOff>76200</xdr:rowOff>
              </from>
              <to>
                <xdr:col>4101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19" r:id="rId274"/>
      </mc:Fallback>
    </mc:AlternateContent>
    <mc:AlternateContent xmlns:mc="http://schemas.openxmlformats.org/markup-compatibility/2006">
      <mc:Choice Requires="x14">
        <oleObject progId="Equation.3" shapeId="2320" r:id="rId275">
          <objectPr defaultSize="0" r:id="rId4">
            <anchor moveWithCells="1">
              <from>
                <xdr:col>4096</xdr:col>
                <xdr:colOff>518160</xdr:colOff>
                <xdr:row>983043</xdr:row>
                <xdr:rowOff>76200</xdr:rowOff>
              </from>
              <to>
                <xdr:col>4101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320" r:id="rId275"/>
      </mc:Fallback>
    </mc:AlternateContent>
    <mc:AlternateContent xmlns:mc="http://schemas.openxmlformats.org/markup-compatibility/2006">
      <mc:Choice Requires="x14">
        <oleObject progId="Equation.3" shapeId="2321" r:id="rId276">
          <objectPr defaultSize="0" r:id="rId4">
            <anchor moveWithCells="1">
              <from>
                <xdr:col>4352</xdr:col>
                <xdr:colOff>518160</xdr:colOff>
                <xdr:row>3</xdr:row>
                <xdr:rowOff>76200</xdr:rowOff>
              </from>
              <to>
                <xdr:col>4357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321" r:id="rId276"/>
      </mc:Fallback>
    </mc:AlternateContent>
    <mc:AlternateContent xmlns:mc="http://schemas.openxmlformats.org/markup-compatibility/2006">
      <mc:Choice Requires="x14">
        <oleObject progId="Equation.3" shapeId="2322" r:id="rId277">
          <objectPr defaultSize="0" r:id="rId4">
            <anchor moveWithCells="1">
              <from>
                <xdr:col>4352</xdr:col>
                <xdr:colOff>518160</xdr:colOff>
                <xdr:row>65539</xdr:row>
                <xdr:rowOff>76200</xdr:rowOff>
              </from>
              <to>
                <xdr:col>4357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322" r:id="rId277"/>
      </mc:Fallback>
    </mc:AlternateContent>
    <mc:AlternateContent xmlns:mc="http://schemas.openxmlformats.org/markup-compatibility/2006">
      <mc:Choice Requires="x14">
        <oleObject progId="Equation.3" shapeId="2323" r:id="rId278">
          <objectPr defaultSize="0" r:id="rId4">
            <anchor moveWithCells="1">
              <from>
                <xdr:col>4352</xdr:col>
                <xdr:colOff>518160</xdr:colOff>
                <xdr:row>131075</xdr:row>
                <xdr:rowOff>76200</xdr:rowOff>
              </from>
              <to>
                <xdr:col>4357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323" r:id="rId278"/>
      </mc:Fallback>
    </mc:AlternateContent>
    <mc:AlternateContent xmlns:mc="http://schemas.openxmlformats.org/markup-compatibility/2006">
      <mc:Choice Requires="x14">
        <oleObject progId="Equation.3" shapeId="2324" r:id="rId279">
          <objectPr defaultSize="0" r:id="rId4">
            <anchor moveWithCells="1">
              <from>
                <xdr:col>4352</xdr:col>
                <xdr:colOff>518160</xdr:colOff>
                <xdr:row>196611</xdr:row>
                <xdr:rowOff>76200</xdr:rowOff>
              </from>
              <to>
                <xdr:col>4357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324" r:id="rId279"/>
      </mc:Fallback>
    </mc:AlternateContent>
    <mc:AlternateContent xmlns:mc="http://schemas.openxmlformats.org/markup-compatibility/2006">
      <mc:Choice Requires="x14">
        <oleObject progId="Equation.3" shapeId="2325" r:id="rId280">
          <objectPr defaultSize="0" r:id="rId4">
            <anchor moveWithCells="1">
              <from>
                <xdr:col>4352</xdr:col>
                <xdr:colOff>518160</xdr:colOff>
                <xdr:row>262147</xdr:row>
                <xdr:rowOff>76200</xdr:rowOff>
              </from>
              <to>
                <xdr:col>4357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325" r:id="rId280"/>
      </mc:Fallback>
    </mc:AlternateContent>
    <mc:AlternateContent xmlns:mc="http://schemas.openxmlformats.org/markup-compatibility/2006">
      <mc:Choice Requires="x14">
        <oleObject progId="Equation.3" shapeId="2326" r:id="rId281">
          <objectPr defaultSize="0" r:id="rId4">
            <anchor moveWithCells="1">
              <from>
                <xdr:col>4352</xdr:col>
                <xdr:colOff>518160</xdr:colOff>
                <xdr:row>327683</xdr:row>
                <xdr:rowOff>76200</xdr:rowOff>
              </from>
              <to>
                <xdr:col>4357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326" r:id="rId281"/>
      </mc:Fallback>
    </mc:AlternateContent>
    <mc:AlternateContent xmlns:mc="http://schemas.openxmlformats.org/markup-compatibility/2006">
      <mc:Choice Requires="x14">
        <oleObject progId="Equation.3" shapeId="2327" r:id="rId282">
          <objectPr defaultSize="0" r:id="rId4">
            <anchor moveWithCells="1">
              <from>
                <xdr:col>4352</xdr:col>
                <xdr:colOff>518160</xdr:colOff>
                <xdr:row>393219</xdr:row>
                <xdr:rowOff>76200</xdr:rowOff>
              </from>
              <to>
                <xdr:col>4357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327" r:id="rId282"/>
      </mc:Fallback>
    </mc:AlternateContent>
    <mc:AlternateContent xmlns:mc="http://schemas.openxmlformats.org/markup-compatibility/2006">
      <mc:Choice Requires="x14">
        <oleObject progId="Equation.3" shapeId="2328" r:id="rId283">
          <objectPr defaultSize="0" r:id="rId4">
            <anchor moveWithCells="1">
              <from>
                <xdr:col>4352</xdr:col>
                <xdr:colOff>518160</xdr:colOff>
                <xdr:row>458755</xdr:row>
                <xdr:rowOff>76200</xdr:rowOff>
              </from>
              <to>
                <xdr:col>4357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328" r:id="rId283"/>
      </mc:Fallback>
    </mc:AlternateContent>
    <mc:AlternateContent xmlns:mc="http://schemas.openxmlformats.org/markup-compatibility/2006">
      <mc:Choice Requires="x14">
        <oleObject progId="Equation.3" shapeId="2329" r:id="rId284">
          <objectPr defaultSize="0" r:id="rId4">
            <anchor moveWithCells="1">
              <from>
                <xdr:col>4352</xdr:col>
                <xdr:colOff>518160</xdr:colOff>
                <xdr:row>524291</xdr:row>
                <xdr:rowOff>76200</xdr:rowOff>
              </from>
              <to>
                <xdr:col>4357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329" r:id="rId284"/>
      </mc:Fallback>
    </mc:AlternateContent>
    <mc:AlternateContent xmlns:mc="http://schemas.openxmlformats.org/markup-compatibility/2006">
      <mc:Choice Requires="x14">
        <oleObject progId="Equation.3" shapeId="2330" r:id="rId285">
          <objectPr defaultSize="0" r:id="rId4">
            <anchor moveWithCells="1">
              <from>
                <xdr:col>4352</xdr:col>
                <xdr:colOff>518160</xdr:colOff>
                <xdr:row>589827</xdr:row>
                <xdr:rowOff>76200</xdr:rowOff>
              </from>
              <to>
                <xdr:col>4357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330" r:id="rId285"/>
      </mc:Fallback>
    </mc:AlternateContent>
    <mc:AlternateContent xmlns:mc="http://schemas.openxmlformats.org/markup-compatibility/2006">
      <mc:Choice Requires="x14">
        <oleObject progId="Equation.3" shapeId="2331" r:id="rId286">
          <objectPr defaultSize="0" r:id="rId4">
            <anchor moveWithCells="1">
              <from>
                <xdr:col>4352</xdr:col>
                <xdr:colOff>518160</xdr:colOff>
                <xdr:row>655363</xdr:row>
                <xdr:rowOff>76200</xdr:rowOff>
              </from>
              <to>
                <xdr:col>4357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331" r:id="rId286"/>
      </mc:Fallback>
    </mc:AlternateContent>
    <mc:AlternateContent xmlns:mc="http://schemas.openxmlformats.org/markup-compatibility/2006">
      <mc:Choice Requires="x14">
        <oleObject progId="Equation.3" shapeId="2332" r:id="rId287">
          <objectPr defaultSize="0" r:id="rId4">
            <anchor moveWithCells="1">
              <from>
                <xdr:col>4352</xdr:col>
                <xdr:colOff>518160</xdr:colOff>
                <xdr:row>720899</xdr:row>
                <xdr:rowOff>76200</xdr:rowOff>
              </from>
              <to>
                <xdr:col>4357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32" r:id="rId287"/>
      </mc:Fallback>
    </mc:AlternateContent>
    <mc:AlternateContent xmlns:mc="http://schemas.openxmlformats.org/markup-compatibility/2006">
      <mc:Choice Requires="x14">
        <oleObject progId="Equation.3" shapeId="2333" r:id="rId288">
          <objectPr defaultSize="0" r:id="rId4">
            <anchor moveWithCells="1">
              <from>
                <xdr:col>4352</xdr:col>
                <xdr:colOff>518160</xdr:colOff>
                <xdr:row>786435</xdr:row>
                <xdr:rowOff>76200</xdr:rowOff>
              </from>
              <to>
                <xdr:col>4357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33" r:id="rId288"/>
      </mc:Fallback>
    </mc:AlternateContent>
    <mc:AlternateContent xmlns:mc="http://schemas.openxmlformats.org/markup-compatibility/2006">
      <mc:Choice Requires="x14">
        <oleObject progId="Equation.3" shapeId="2334" r:id="rId289">
          <objectPr defaultSize="0" r:id="rId4">
            <anchor moveWithCells="1">
              <from>
                <xdr:col>4352</xdr:col>
                <xdr:colOff>518160</xdr:colOff>
                <xdr:row>851971</xdr:row>
                <xdr:rowOff>76200</xdr:rowOff>
              </from>
              <to>
                <xdr:col>4357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34" r:id="rId289"/>
      </mc:Fallback>
    </mc:AlternateContent>
    <mc:AlternateContent xmlns:mc="http://schemas.openxmlformats.org/markup-compatibility/2006">
      <mc:Choice Requires="x14">
        <oleObject progId="Equation.3" shapeId="2335" r:id="rId290">
          <objectPr defaultSize="0" r:id="rId4">
            <anchor moveWithCells="1">
              <from>
                <xdr:col>4352</xdr:col>
                <xdr:colOff>518160</xdr:colOff>
                <xdr:row>917507</xdr:row>
                <xdr:rowOff>76200</xdr:rowOff>
              </from>
              <to>
                <xdr:col>4357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35" r:id="rId290"/>
      </mc:Fallback>
    </mc:AlternateContent>
    <mc:AlternateContent xmlns:mc="http://schemas.openxmlformats.org/markup-compatibility/2006">
      <mc:Choice Requires="x14">
        <oleObject progId="Equation.3" shapeId="2336" r:id="rId291">
          <objectPr defaultSize="0" r:id="rId4">
            <anchor moveWithCells="1">
              <from>
                <xdr:col>4352</xdr:col>
                <xdr:colOff>518160</xdr:colOff>
                <xdr:row>983043</xdr:row>
                <xdr:rowOff>76200</xdr:rowOff>
              </from>
              <to>
                <xdr:col>4357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336" r:id="rId291"/>
      </mc:Fallback>
    </mc:AlternateContent>
    <mc:AlternateContent xmlns:mc="http://schemas.openxmlformats.org/markup-compatibility/2006">
      <mc:Choice Requires="x14">
        <oleObject progId="Equation.3" shapeId="2337" r:id="rId292">
          <objectPr defaultSize="0" r:id="rId4">
            <anchor moveWithCells="1">
              <from>
                <xdr:col>4608</xdr:col>
                <xdr:colOff>518160</xdr:colOff>
                <xdr:row>3</xdr:row>
                <xdr:rowOff>76200</xdr:rowOff>
              </from>
              <to>
                <xdr:col>4613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337" r:id="rId292"/>
      </mc:Fallback>
    </mc:AlternateContent>
    <mc:AlternateContent xmlns:mc="http://schemas.openxmlformats.org/markup-compatibility/2006">
      <mc:Choice Requires="x14">
        <oleObject progId="Equation.3" shapeId="2338" r:id="rId293">
          <objectPr defaultSize="0" r:id="rId4">
            <anchor moveWithCells="1">
              <from>
                <xdr:col>4608</xdr:col>
                <xdr:colOff>518160</xdr:colOff>
                <xdr:row>65539</xdr:row>
                <xdr:rowOff>76200</xdr:rowOff>
              </from>
              <to>
                <xdr:col>4613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338" r:id="rId293"/>
      </mc:Fallback>
    </mc:AlternateContent>
    <mc:AlternateContent xmlns:mc="http://schemas.openxmlformats.org/markup-compatibility/2006">
      <mc:Choice Requires="x14">
        <oleObject progId="Equation.3" shapeId="2339" r:id="rId294">
          <objectPr defaultSize="0" r:id="rId4">
            <anchor moveWithCells="1">
              <from>
                <xdr:col>4608</xdr:col>
                <xdr:colOff>518160</xdr:colOff>
                <xdr:row>131075</xdr:row>
                <xdr:rowOff>76200</xdr:rowOff>
              </from>
              <to>
                <xdr:col>4613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339" r:id="rId294"/>
      </mc:Fallback>
    </mc:AlternateContent>
    <mc:AlternateContent xmlns:mc="http://schemas.openxmlformats.org/markup-compatibility/2006">
      <mc:Choice Requires="x14">
        <oleObject progId="Equation.3" shapeId="2340" r:id="rId295">
          <objectPr defaultSize="0" r:id="rId4">
            <anchor moveWithCells="1">
              <from>
                <xdr:col>4608</xdr:col>
                <xdr:colOff>518160</xdr:colOff>
                <xdr:row>196611</xdr:row>
                <xdr:rowOff>76200</xdr:rowOff>
              </from>
              <to>
                <xdr:col>4613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340" r:id="rId295"/>
      </mc:Fallback>
    </mc:AlternateContent>
    <mc:AlternateContent xmlns:mc="http://schemas.openxmlformats.org/markup-compatibility/2006">
      <mc:Choice Requires="x14">
        <oleObject progId="Equation.3" shapeId="2341" r:id="rId296">
          <objectPr defaultSize="0" r:id="rId4">
            <anchor moveWithCells="1">
              <from>
                <xdr:col>4608</xdr:col>
                <xdr:colOff>518160</xdr:colOff>
                <xdr:row>262147</xdr:row>
                <xdr:rowOff>76200</xdr:rowOff>
              </from>
              <to>
                <xdr:col>4613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341" r:id="rId296"/>
      </mc:Fallback>
    </mc:AlternateContent>
    <mc:AlternateContent xmlns:mc="http://schemas.openxmlformats.org/markup-compatibility/2006">
      <mc:Choice Requires="x14">
        <oleObject progId="Equation.3" shapeId="2342" r:id="rId297">
          <objectPr defaultSize="0" r:id="rId4">
            <anchor moveWithCells="1">
              <from>
                <xdr:col>4608</xdr:col>
                <xdr:colOff>518160</xdr:colOff>
                <xdr:row>327683</xdr:row>
                <xdr:rowOff>76200</xdr:rowOff>
              </from>
              <to>
                <xdr:col>4613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342" r:id="rId297"/>
      </mc:Fallback>
    </mc:AlternateContent>
    <mc:AlternateContent xmlns:mc="http://schemas.openxmlformats.org/markup-compatibility/2006">
      <mc:Choice Requires="x14">
        <oleObject progId="Equation.3" shapeId="2343" r:id="rId298">
          <objectPr defaultSize="0" r:id="rId4">
            <anchor moveWithCells="1">
              <from>
                <xdr:col>4608</xdr:col>
                <xdr:colOff>518160</xdr:colOff>
                <xdr:row>393219</xdr:row>
                <xdr:rowOff>76200</xdr:rowOff>
              </from>
              <to>
                <xdr:col>4613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343" r:id="rId298"/>
      </mc:Fallback>
    </mc:AlternateContent>
    <mc:AlternateContent xmlns:mc="http://schemas.openxmlformats.org/markup-compatibility/2006">
      <mc:Choice Requires="x14">
        <oleObject progId="Equation.3" shapeId="2344" r:id="rId299">
          <objectPr defaultSize="0" r:id="rId4">
            <anchor moveWithCells="1">
              <from>
                <xdr:col>4608</xdr:col>
                <xdr:colOff>518160</xdr:colOff>
                <xdr:row>458755</xdr:row>
                <xdr:rowOff>76200</xdr:rowOff>
              </from>
              <to>
                <xdr:col>4613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344" r:id="rId299"/>
      </mc:Fallback>
    </mc:AlternateContent>
    <mc:AlternateContent xmlns:mc="http://schemas.openxmlformats.org/markup-compatibility/2006">
      <mc:Choice Requires="x14">
        <oleObject progId="Equation.3" shapeId="2345" r:id="rId300">
          <objectPr defaultSize="0" r:id="rId4">
            <anchor moveWithCells="1">
              <from>
                <xdr:col>4608</xdr:col>
                <xdr:colOff>518160</xdr:colOff>
                <xdr:row>524291</xdr:row>
                <xdr:rowOff>76200</xdr:rowOff>
              </from>
              <to>
                <xdr:col>4613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345" r:id="rId300"/>
      </mc:Fallback>
    </mc:AlternateContent>
    <mc:AlternateContent xmlns:mc="http://schemas.openxmlformats.org/markup-compatibility/2006">
      <mc:Choice Requires="x14">
        <oleObject progId="Equation.3" shapeId="2346" r:id="rId301">
          <objectPr defaultSize="0" r:id="rId4">
            <anchor moveWithCells="1">
              <from>
                <xdr:col>4608</xdr:col>
                <xdr:colOff>518160</xdr:colOff>
                <xdr:row>589827</xdr:row>
                <xdr:rowOff>76200</xdr:rowOff>
              </from>
              <to>
                <xdr:col>4613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346" r:id="rId301"/>
      </mc:Fallback>
    </mc:AlternateContent>
    <mc:AlternateContent xmlns:mc="http://schemas.openxmlformats.org/markup-compatibility/2006">
      <mc:Choice Requires="x14">
        <oleObject progId="Equation.3" shapeId="2347" r:id="rId302">
          <objectPr defaultSize="0" r:id="rId4">
            <anchor moveWithCells="1">
              <from>
                <xdr:col>4608</xdr:col>
                <xdr:colOff>518160</xdr:colOff>
                <xdr:row>655363</xdr:row>
                <xdr:rowOff>76200</xdr:rowOff>
              </from>
              <to>
                <xdr:col>4613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347" r:id="rId302"/>
      </mc:Fallback>
    </mc:AlternateContent>
    <mc:AlternateContent xmlns:mc="http://schemas.openxmlformats.org/markup-compatibility/2006">
      <mc:Choice Requires="x14">
        <oleObject progId="Equation.3" shapeId="2348" r:id="rId303">
          <objectPr defaultSize="0" r:id="rId4">
            <anchor moveWithCells="1">
              <from>
                <xdr:col>4608</xdr:col>
                <xdr:colOff>518160</xdr:colOff>
                <xdr:row>720899</xdr:row>
                <xdr:rowOff>76200</xdr:rowOff>
              </from>
              <to>
                <xdr:col>4613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48" r:id="rId303"/>
      </mc:Fallback>
    </mc:AlternateContent>
    <mc:AlternateContent xmlns:mc="http://schemas.openxmlformats.org/markup-compatibility/2006">
      <mc:Choice Requires="x14">
        <oleObject progId="Equation.3" shapeId="2349" r:id="rId304">
          <objectPr defaultSize="0" r:id="rId4">
            <anchor moveWithCells="1">
              <from>
                <xdr:col>4608</xdr:col>
                <xdr:colOff>518160</xdr:colOff>
                <xdr:row>786435</xdr:row>
                <xdr:rowOff>76200</xdr:rowOff>
              </from>
              <to>
                <xdr:col>4613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49" r:id="rId304"/>
      </mc:Fallback>
    </mc:AlternateContent>
    <mc:AlternateContent xmlns:mc="http://schemas.openxmlformats.org/markup-compatibility/2006">
      <mc:Choice Requires="x14">
        <oleObject progId="Equation.3" shapeId="2350" r:id="rId305">
          <objectPr defaultSize="0" r:id="rId4">
            <anchor moveWithCells="1">
              <from>
                <xdr:col>4608</xdr:col>
                <xdr:colOff>518160</xdr:colOff>
                <xdr:row>851971</xdr:row>
                <xdr:rowOff>76200</xdr:rowOff>
              </from>
              <to>
                <xdr:col>4613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50" r:id="rId305"/>
      </mc:Fallback>
    </mc:AlternateContent>
    <mc:AlternateContent xmlns:mc="http://schemas.openxmlformats.org/markup-compatibility/2006">
      <mc:Choice Requires="x14">
        <oleObject progId="Equation.3" shapeId="2351" r:id="rId306">
          <objectPr defaultSize="0" r:id="rId4">
            <anchor moveWithCells="1">
              <from>
                <xdr:col>4608</xdr:col>
                <xdr:colOff>518160</xdr:colOff>
                <xdr:row>917507</xdr:row>
                <xdr:rowOff>76200</xdr:rowOff>
              </from>
              <to>
                <xdr:col>4613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51" r:id="rId306"/>
      </mc:Fallback>
    </mc:AlternateContent>
    <mc:AlternateContent xmlns:mc="http://schemas.openxmlformats.org/markup-compatibility/2006">
      <mc:Choice Requires="x14">
        <oleObject progId="Equation.3" shapeId="2352" r:id="rId307">
          <objectPr defaultSize="0" r:id="rId4">
            <anchor moveWithCells="1">
              <from>
                <xdr:col>4608</xdr:col>
                <xdr:colOff>518160</xdr:colOff>
                <xdr:row>983043</xdr:row>
                <xdr:rowOff>76200</xdr:rowOff>
              </from>
              <to>
                <xdr:col>4613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352" r:id="rId307"/>
      </mc:Fallback>
    </mc:AlternateContent>
    <mc:AlternateContent xmlns:mc="http://schemas.openxmlformats.org/markup-compatibility/2006">
      <mc:Choice Requires="x14">
        <oleObject progId="Equation.3" shapeId="2353" r:id="rId308">
          <objectPr defaultSize="0" r:id="rId4">
            <anchor moveWithCells="1">
              <from>
                <xdr:col>4864</xdr:col>
                <xdr:colOff>518160</xdr:colOff>
                <xdr:row>3</xdr:row>
                <xdr:rowOff>76200</xdr:rowOff>
              </from>
              <to>
                <xdr:col>4869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353" r:id="rId308"/>
      </mc:Fallback>
    </mc:AlternateContent>
    <mc:AlternateContent xmlns:mc="http://schemas.openxmlformats.org/markup-compatibility/2006">
      <mc:Choice Requires="x14">
        <oleObject progId="Equation.3" shapeId="2354" r:id="rId309">
          <objectPr defaultSize="0" r:id="rId4">
            <anchor moveWithCells="1">
              <from>
                <xdr:col>4864</xdr:col>
                <xdr:colOff>518160</xdr:colOff>
                <xdr:row>65539</xdr:row>
                <xdr:rowOff>76200</xdr:rowOff>
              </from>
              <to>
                <xdr:col>4869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354" r:id="rId309"/>
      </mc:Fallback>
    </mc:AlternateContent>
    <mc:AlternateContent xmlns:mc="http://schemas.openxmlformats.org/markup-compatibility/2006">
      <mc:Choice Requires="x14">
        <oleObject progId="Equation.3" shapeId="2355" r:id="rId310">
          <objectPr defaultSize="0" r:id="rId4">
            <anchor moveWithCells="1">
              <from>
                <xdr:col>4864</xdr:col>
                <xdr:colOff>518160</xdr:colOff>
                <xdr:row>131075</xdr:row>
                <xdr:rowOff>76200</xdr:rowOff>
              </from>
              <to>
                <xdr:col>4869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355" r:id="rId310"/>
      </mc:Fallback>
    </mc:AlternateContent>
    <mc:AlternateContent xmlns:mc="http://schemas.openxmlformats.org/markup-compatibility/2006">
      <mc:Choice Requires="x14">
        <oleObject progId="Equation.3" shapeId="2356" r:id="rId311">
          <objectPr defaultSize="0" r:id="rId4">
            <anchor moveWithCells="1">
              <from>
                <xdr:col>4864</xdr:col>
                <xdr:colOff>518160</xdr:colOff>
                <xdr:row>196611</xdr:row>
                <xdr:rowOff>76200</xdr:rowOff>
              </from>
              <to>
                <xdr:col>4869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356" r:id="rId311"/>
      </mc:Fallback>
    </mc:AlternateContent>
    <mc:AlternateContent xmlns:mc="http://schemas.openxmlformats.org/markup-compatibility/2006">
      <mc:Choice Requires="x14">
        <oleObject progId="Equation.3" shapeId="2357" r:id="rId312">
          <objectPr defaultSize="0" r:id="rId4">
            <anchor moveWithCells="1">
              <from>
                <xdr:col>4864</xdr:col>
                <xdr:colOff>518160</xdr:colOff>
                <xdr:row>262147</xdr:row>
                <xdr:rowOff>76200</xdr:rowOff>
              </from>
              <to>
                <xdr:col>4869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357" r:id="rId312"/>
      </mc:Fallback>
    </mc:AlternateContent>
    <mc:AlternateContent xmlns:mc="http://schemas.openxmlformats.org/markup-compatibility/2006">
      <mc:Choice Requires="x14">
        <oleObject progId="Equation.3" shapeId="2358" r:id="rId313">
          <objectPr defaultSize="0" r:id="rId4">
            <anchor moveWithCells="1">
              <from>
                <xdr:col>4864</xdr:col>
                <xdr:colOff>518160</xdr:colOff>
                <xdr:row>327683</xdr:row>
                <xdr:rowOff>76200</xdr:rowOff>
              </from>
              <to>
                <xdr:col>4869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358" r:id="rId313"/>
      </mc:Fallback>
    </mc:AlternateContent>
    <mc:AlternateContent xmlns:mc="http://schemas.openxmlformats.org/markup-compatibility/2006">
      <mc:Choice Requires="x14">
        <oleObject progId="Equation.3" shapeId="2359" r:id="rId314">
          <objectPr defaultSize="0" r:id="rId4">
            <anchor moveWithCells="1">
              <from>
                <xdr:col>4864</xdr:col>
                <xdr:colOff>518160</xdr:colOff>
                <xdr:row>393219</xdr:row>
                <xdr:rowOff>76200</xdr:rowOff>
              </from>
              <to>
                <xdr:col>4869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359" r:id="rId314"/>
      </mc:Fallback>
    </mc:AlternateContent>
    <mc:AlternateContent xmlns:mc="http://schemas.openxmlformats.org/markup-compatibility/2006">
      <mc:Choice Requires="x14">
        <oleObject progId="Equation.3" shapeId="2360" r:id="rId315">
          <objectPr defaultSize="0" r:id="rId4">
            <anchor moveWithCells="1">
              <from>
                <xdr:col>4864</xdr:col>
                <xdr:colOff>518160</xdr:colOff>
                <xdr:row>458755</xdr:row>
                <xdr:rowOff>76200</xdr:rowOff>
              </from>
              <to>
                <xdr:col>4869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360" r:id="rId315"/>
      </mc:Fallback>
    </mc:AlternateContent>
    <mc:AlternateContent xmlns:mc="http://schemas.openxmlformats.org/markup-compatibility/2006">
      <mc:Choice Requires="x14">
        <oleObject progId="Equation.3" shapeId="2361" r:id="rId316">
          <objectPr defaultSize="0" r:id="rId4">
            <anchor moveWithCells="1">
              <from>
                <xdr:col>4864</xdr:col>
                <xdr:colOff>518160</xdr:colOff>
                <xdr:row>524291</xdr:row>
                <xdr:rowOff>76200</xdr:rowOff>
              </from>
              <to>
                <xdr:col>4869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361" r:id="rId316"/>
      </mc:Fallback>
    </mc:AlternateContent>
    <mc:AlternateContent xmlns:mc="http://schemas.openxmlformats.org/markup-compatibility/2006">
      <mc:Choice Requires="x14">
        <oleObject progId="Equation.3" shapeId="2362" r:id="rId317">
          <objectPr defaultSize="0" r:id="rId4">
            <anchor moveWithCells="1">
              <from>
                <xdr:col>4864</xdr:col>
                <xdr:colOff>518160</xdr:colOff>
                <xdr:row>589827</xdr:row>
                <xdr:rowOff>76200</xdr:rowOff>
              </from>
              <to>
                <xdr:col>4869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362" r:id="rId317"/>
      </mc:Fallback>
    </mc:AlternateContent>
    <mc:AlternateContent xmlns:mc="http://schemas.openxmlformats.org/markup-compatibility/2006">
      <mc:Choice Requires="x14">
        <oleObject progId="Equation.3" shapeId="2363" r:id="rId318">
          <objectPr defaultSize="0" r:id="rId4">
            <anchor moveWithCells="1">
              <from>
                <xdr:col>4864</xdr:col>
                <xdr:colOff>518160</xdr:colOff>
                <xdr:row>655363</xdr:row>
                <xdr:rowOff>76200</xdr:rowOff>
              </from>
              <to>
                <xdr:col>4869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363" r:id="rId318"/>
      </mc:Fallback>
    </mc:AlternateContent>
    <mc:AlternateContent xmlns:mc="http://schemas.openxmlformats.org/markup-compatibility/2006">
      <mc:Choice Requires="x14">
        <oleObject progId="Equation.3" shapeId="2364" r:id="rId319">
          <objectPr defaultSize="0" r:id="rId4">
            <anchor moveWithCells="1">
              <from>
                <xdr:col>4864</xdr:col>
                <xdr:colOff>518160</xdr:colOff>
                <xdr:row>720899</xdr:row>
                <xdr:rowOff>76200</xdr:rowOff>
              </from>
              <to>
                <xdr:col>4869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64" r:id="rId319"/>
      </mc:Fallback>
    </mc:AlternateContent>
    <mc:AlternateContent xmlns:mc="http://schemas.openxmlformats.org/markup-compatibility/2006">
      <mc:Choice Requires="x14">
        <oleObject progId="Equation.3" shapeId="2365" r:id="rId320">
          <objectPr defaultSize="0" r:id="rId4">
            <anchor moveWithCells="1">
              <from>
                <xdr:col>4864</xdr:col>
                <xdr:colOff>518160</xdr:colOff>
                <xdr:row>786435</xdr:row>
                <xdr:rowOff>76200</xdr:rowOff>
              </from>
              <to>
                <xdr:col>4869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65" r:id="rId320"/>
      </mc:Fallback>
    </mc:AlternateContent>
    <mc:AlternateContent xmlns:mc="http://schemas.openxmlformats.org/markup-compatibility/2006">
      <mc:Choice Requires="x14">
        <oleObject progId="Equation.3" shapeId="2366" r:id="rId321">
          <objectPr defaultSize="0" r:id="rId4">
            <anchor moveWithCells="1">
              <from>
                <xdr:col>4864</xdr:col>
                <xdr:colOff>518160</xdr:colOff>
                <xdr:row>851971</xdr:row>
                <xdr:rowOff>76200</xdr:rowOff>
              </from>
              <to>
                <xdr:col>4869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66" r:id="rId321"/>
      </mc:Fallback>
    </mc:AlternateContent>
    <mc:AlternateContent xmlns:mc="http://schemas.openxmlformats.org/markup-compatibility/2006">
      <mc:Choice Requires="x14">
        <oleObject progId="Equation.3" shapeId="2367" r:id="rId322">
          <objectPr defaultSize="0" r:id="rId4">
            <anchor moveWithCells="1">
              <from>
                <xdr:col>4864</xdr:col>
                <xdr:colOff>518160</xdr:colOff>
                <xdr:row>917507</xdr:row>
                <xdr:rowOff>76200</xdr:rowOff>
              </from>
              <to>
                <xdr:col>4869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67" r:id="rId322"/>
      </mc:Fallback>
    </mc:AlternateContent>
    <mc:AlternateContent xmlns:mc="http://schemas.openxmlformats.org/markup-compatibility/2006">
      <mc:Choice Requires="x14">
        <oleObject progId="Equation.3" shapeId="2368" r:id="rId323">
          <objectPr defaultSize="0" r:id="rId4">
            <anchor moveWithCells="1">
              <from>
                <xdr:col>4864</xdr:col>
                <xdr:colOff>518160</xdr:colOff>
                <xdr:row>983043</xdr:row>
                <xdr:rowOff>76200</xdr:rowOff>
              </from>
              <to>
                <xdr:col>4869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368" r:id="rId323"/>
      </mc:Fallback>
    </mc:AlternateContent>
    <mc:AlternateContent xmlns:mc="http://schemas.openxmlformats.org/markup-compatibility/2006">
      <mc:Choice Requires="x14">
        <oleObject progId="Equation.3" shapeId="2369" r:id="rId324">
          <objectPr defaultSize="0" r:id="rId4">
            <anchor moveWithCells="1">
              <from>
                <xdr:col>5120</xdr:col>
                <xdr:colOff>518160</xdr:colOff>
                <xdr:row>3</xdr:row>
                <xdr:rowOff>76200</xdr:rowOff>
              </from>
              <to>
                <xdr:col>5125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369" r:id="rId324"/>
      </mc:Fallback>
    </mc:AlternateContent>
    <mc:AlternateContent xmlns:mc="http://schemas.openxmlformats.org/markup-compatibility/2006">
      <mc:Choice Requires="x14">
        <oleObject progId="Equation.3" shapeId="2370" r:id="rId325">
          <objectPr defaultSize="0" r:id="rId4">
            <anchor moveWithCells="1">
              <from>
                <xdr:col>5120</xdr:col>
                <xdr:colOff>518160</xdr:colOff>
                <xdr:row>65539</xdr:row>
                <xdr:rowOff>76200</xdr:rowOff>
              </from>
              <to>
                <xdr:col>5125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370" r:id="rId325"/>
      </mc:Fallback>
    </mc:AlternateContent>
    <mc:AlternateContent xmlns:mc="http://schemas.openxmlformats.org/markup-compatibility/2006">
      <mc:Choice Requires="x14">
        <oleObject progId="Equation.3" shapeId="2371" r:id="rId326">
          <objectPr defaultSize="0" r:id="rId4">
            <anchor moveWithCells="1">
              <from>
                <xdr:col>5120</xdr:col>
                <xdr:colOff>518160</xdr:colOff>
                <xdr:row>131075</xdr:row>
                <xdr:rowOff>76200</xdr:rowOff>
              </from>
              <to>
                <xdr:col>5125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371" r:id="rId326"/>
      </mc:Fallback>
    </mc:AlternateContent>
    <mc:AlternateContent xmlns:mc="http://schemas.openxmlformats.org/markup-compatibility/2006">
      <mc:Choice Requires="x14">
        <oleObject progId="Equation.3" shapeId="2372" r:id="rId327">
          <objectPr defaultSize="0" r:id="rId4">
            <anchor moveWithCells="1">
              <from>
                <xdr:col>5120</xdr:col>
                <xdr:colOff>518160</xdr:colOff>
                <xdr:row>196611</xdr:row>
                <xdr:rowOff>76200</xdr:rowOff>
              </from>
              <to>
                <xdr:col>5125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372" r:id="rId327"/>
      </mc:Fallback>
    </mc:AlternateContent>
    <mc:AlternateContent xmlns:mc="http://schemas.openxmlformats.org/markup-compatibility/2006">
      <mc:Choice Requires="x14">
        <oleObject progId="Equation.3" shapeId="2373" r:id="rId328">
          <objectPr defaultSize="0" r:id="rId4">
            <anchor moveWithCells="1">
              <from>
                <xdr:col>5120</xdr:col>
                <xdr:colOff>518160</xdr:colOff>
                <xdr:row>262147</xdr:row>
                <xdr:rowOff>76200</xdr:rowOff>
              </from>
              <to>
                <xdr:col>5125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373" r:id="rId328"/>
      </mc:Fallback>
    </mc:AlternateContent>
    <mc:AlternateContent xmlns:mc="http://schemas.openxmlformats.org/markup-compatibility/2006">
      <mc:Choice Requires="x14">
        <oleObject progId="Equation.3" shapeId="2374" r:id="rId329">
          <objectPr defaultSize="0" r:id="rId4">
            <anchor moveWithCells="1">
              <from>
                <xdr:col>5120</xdr:col>
                <xdr:colOff>518160</xdr:colOff>
                <xdr:row>327683</xdr:row>
                <xdr:rowOff>76200</xdr:rowOff>
              </from>
              <to>
                <xdr:col>5125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374" r:id="rId329"/>
      </mc:Fallback>
    </mc:AlternateContent>
    <mc:AlternateContent xmlns:mc="http://schemas.openxmlformats.org/markup-compatibility/2006">
      <mc:Choice Requires="x14">
        <oleObject progId="Equation.3" shapeId="2375" r:id="rId330">
          <objectPr defaultSize="0" r:id="rId4">
            <anchor moveWithCells="1">
              <from>
                <xdr:col>5120</xdr:col>
                <xdr:colOff>518160</xdr:colOff>
                <xdr:row>393219</xdr:row>
                <xdr:rowOff>76200</xdr:rowOff>
              </from>
              <to>
                <xdr:col>5125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375" r:id="rId330"/>
      </mc:Fallback>
    </mc:AlternateContent>
    <mc:AlternateContent xmlns:mc="http://schemas.openxmlformats.org/markup-compatibility/2006">
      <mc:Choice Requires="x14">
        <oleObject progId="Equation.3" shapeId="2376" r:id="rId331">
          <objectPr defaultSize="0" r:id="rId4">
            <anchor moveWithCells="1">
              <from>
                <xdr:col>5120</xdr:col>
                <xdr:colOff>518160</xdr:colOff>
                <xdr:row>458755</xdr:row>
                <xdr:rowOff>76200</xdr:rowOff>
              </from>
              <to>
                <xdr:col>5125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376" r:id="rId331"/>
      </mc:Fallback>
    </mc:AlternateContent>
    <mc:AlternateContent xmlns:mc="http://schemas.openxmlformats.org/markup-compatibility/2006">
      <mc:Choice Requires="x14">
        <oleObject progId="Equation.3" shapeId="2377" r:id="rId332">
          <objectPr defaultSize="0" r:id="rId4">
            <anchor moveWithCells="1">
              <from>
                <xdr:col>5120</xdr:col>
                <xdr:colOff>518160</xdr:colOff>
                <xdr:row>524291</xdr:row>
                <xdr:rowOff>76200</xdr:rowOff>
              </from>
              <to>
                <xdr:col>5125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377" r:id="rId332"/>
      </mc:Fallback>
    </mc:AlternateContent>
    <mc:AlternateContent xmlns:mc="http://schemas.openxmlformats.org/markup-compatibility/2006">
      <mc:Choice Requires="x14">
        <oleObject progId="Equation.3" shapeId="2378" r:id="rId333">
          <objectPr defaultSize="0" r:id="rId4">
            <anchor moveWithCells="1">
              <from>
                <xdr:col>5120</xdr:col>
                <xdr:colOff>518160</xdr:colOff>
                <xdr:row>589827</xdr:row>
                <xdr:rowOff>76200</xdr:rowOff>
              </from>
              <to>
                <xdr:col>5125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378" r:id="rId333"/>
      </mc:Fallback>
    </mc:AlternateContent>
    <mc:AlternateContent xmlns:mc="http://schemas.openxmlformats.org/markup-compatibility/2006">
      <mc:Choice Requires="x14">
        <oleObject progId="Equation.3" shapeId="2379" r:id="rId334">
          <objectPr defaultSize="0" r:id="rId4">
            <anchor moveWithCells="1">
              <from>
                <xdr:col>5120</xdr:col>
                <xdr:colOff>518160</xdr:colOff>
                <xdr:row>655363</xdr:row>
                <xdr:rowOff>76200</xdr:rowOff>
              </from>
              <to>
                <xdr:col>5125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379" r:id="rId334"/>
      </mc:Fallback>
    </mc:AlternateContent>
    <mc:AlternateContent xmlns:mc="http://schemas.openxmlformats.org/markup-compatibility/2006">
      <mc:Choice Requires="x14">
        <oleObject progId="Equation.3" shapeId="2380" r:id="rId335">
          <objectPr defaultSize="0" r:id="rId4">
            <anchor moveWithCells="1">
              <from>
                <xdr:col>5120</xdr:col>
                <xdr:colOff>518160</xdr:colOff>
                <xdr:row>720899</xdr:row>
                <xdr:rowOff>76200</xdr:rowOff>
              </from>
              <to>
                <xdr:col>5125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80" r:id="rId335"/>
      </mc:Fallback>
    </mc:AlternateContent>
    <mc:AlternateContent xmlns:mc="http://schemas.openxmlformats.org/markup-compatibility/2006">
      <mc:Choice Requires="x14">
        <oleObject progId="Equation.3" shapeId="2381" r:id="rId336">
          <objectPr defaultSize="0" r:id="rId4">
            <anchor moveWithCells="1">
              <from>
                <xdr:col>5120</xdr:col>
                <xdr:colOff>518160</xdr:colOff>
                <xdr:row>786435</xdr:row>
                <xdr:rowOff>76200</xdr:rowOff>
              </from>
              <to>
                <xdr:col>5125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81" r:id="rId336"/>
      </mc:Fallback>
    </mc:AlternateContent>
    <mc:AlternateContent xmlns:mc="http://schemas.openxmlformats.org/markup-compatibility/2006">
      <mc:Choice Requires="x14">
        <oleObject progId="Equation.3" shapeId="2382" r:id="rId337">
          <objectPr defaultSize="0" r:id="rId4">
            <anchor moveWithCells="1">
              <from>
                <xdr:col>5120</xdr:col>
                <xdr:colOff>518160</xdr:colOff>
                <xdr:row>851971</xdr:row>
                <xdr:rowOff>76200</xdr:rowOff>
              </from>
              <to>
                <xdr:col>5125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82" r:id="rId337"/>
      </mc:Fallback>
    </mc:AlternateContent>
    <mc:AlternateContent xmlns:mc="http://schemas.openxmlformats.org/markup-compatibility/2006">
      <mc:Choice Requires="x14">
        <oleObject progId="Equation.3" shapeId="2383" r:id="rId338">
          <objectPr defaultSize="0" r:id="rId4">
            <anchor moveWithCells="1">
              <from>
                <xdr:col>5120</xdr:col>
                <xdr:colOff>518160</xdr:colOff>
                <xdr:row>917507</xdr:row>
                <xdr:rowOff>76200</xdr:rowOff>
              </from>
              <to>
                <xdr:col>5125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83" r:id="rId338"/>
      </mc:Fallback>
    </mc:AlternateContent>
    <mc:AlternateContent xmlns:mc="http://schemas.openxmlformats.org/markup-compatibility/2006">
      <mc:Choice Requires="x14">
        <oleObject progId="Equation.3" shapeId="2384" r:id="rId339">
          <objectPr defaultSize="0" r:id="rId4">
            <anchor moveWithCells="1">
              <from>
                <xdr:col>5120</xdr:col>
                <xdr:colOff>518160</xdr:colOff>
                <xdr:row>983043</xdr:row>
                <xdr:rowOff>76200</xdr:rowOff>
              </from>
              <to>
                <xdr:col>5125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384" r:id="rId339"/>
      </mc:Fallback>
    </mc:AlternateContent>
    <mc:AlternateContent xmlns:mc="http://schemas.openxmlformats.org/markup-compatibility/2006">
      <mc:Choice Requires="x14">
        <oleObject progId="Equation.3" shapeId="2385" r:id="rId340">
          <objectPr defaultSize="0" r:id="rId4">
            <anchor moveWithCells="1">
              <from>
                <xdr:col>5376</xdr:col>
                <xdr:colOff>518160</xdr:colOff>
                <xdr:row>3</xdr:row>
                <xdr:rowOff>76200</xdr:rowOff>
              </from>
              <to>
                <xdr:col>5381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385" r:id="rId340"/>
      </mc:Fallback>
    </mc:AlternateContent>
    <mc:AlternateContent xmlns:mc="http://schemas.openxmlformats.org/markup-compatibility/2006">
      <mc:Choice Requires="x14">
        <oleObject progId="Equation.3" shapeId="2386" r:id="rId341">
          <objectPr defaultSize="0" r:id="rId4">
            <anchor moveWithCells="1">
              <from>
                <xdr:col>5376</xdr:col>
                <xdr:colOff>518160</xdr:colOff>
                <xdr:row>65539</xdr:row>
                <xdr:rowOff>76200</xdr:rowOff>
              </from>
              <to>
                <xdr:col>5381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386" r:id="rId341"/>
      </mc:Fallback>
    </mc:AlternateContent>
    <mc:AlternateContent xmlns:mc="http://schemas.openxmlformats.org/markup-compatibility/2006">
      <mc:Choice Requires="x14">
        <oleObject progId="Equation.3" shapeId="2387" r:id="rId342">
          <objectPr defaultSize="0" r:id="rId4">
            <anchor moveWithCells="1">
              <from>
                <xdr:col>5376</xdr:col>
                <xdr:colOff>518160</xdr:colOff>
                <xdr:row>131075</xdr:row>
                <xdr:rowOff>76200</xdr:rowOff>
              </from>
              <to>
                <xdr:col>5381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387" r:id="rId342"/>
      </mc:Fallback>
    </mc:AlternateContent>
    <mc:AlternateContent xmlns:mc="http://schemas.openxmlformats.org/markup-compatibility/2006">
      <mc:Choice Requires="x14">
        <oleObject progId="Equation.3" shapeId="2388" r:id="rId343">
          <objectPr defaultSize="0" r:id="rId4">
            <anchor moveWithCells="1">
              <from>
                <xdr:col>5376</xdr:col>
                <xdr:colOff>518160</xdr:colOff>
                <xdr:row>196611</xdr:row>
                <xdr:rowOff>76200</xdr:rowOff>
              </from>
              <to>
                <xdr:col>5381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388" r:id="rId343"/>
      </mc:Fallback>
    </mc:AlternateContent>
    <mc:AlternateContent xmlns:mc="http://schemas.openxmlformats.org/markup-compatibility/2006">
      <mc:Choice Requires="x14">
        <oleObject progId="Equation.3" shapeId="2389" r:id="rId344">
          <objectPr defaultSize="0" r:id="rId4">
            <anchor moveWithCells="1">
              <from>
                <xdr:col>5376</xdr:col>
                <xdr:colOff>518160</xdr:colOff>
                <xdr:row>262147</xdr:row>
                <xdr:rowOff>76200</xdr:rowOff>
              </from>
              <to>
                <xdr:col>5381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389" r:id="rId344"/>
      </mc:Fallback>
    </mc:AlternateContent>
    <mc:AlternateContent xmlns:mc="http://schemas.openxmlformats.org/markup-compatibility/2006">
      <mc:Choice Requires="x14">
        <oleObject progId="Equation.3" shapeId="2390" r:id="rId345">
          <objectPr defaultSize="0" r:id="rId4">
            <anchor moveWithCells="1">
              <from>
                <xdr:col>5376</xdr:col>
                <xdr:colOff>518160</xdr:colOff>
                <xdr:row>327683</xdr:row>
                <xdr:rowOff>76200</xdr:rowOff>
              </from>
              <to>
                <xdr:col>5381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390" r:id="rId345"/>
      </mc:Fallback>
    </mc:AlternateContent>
    <mc:AlternateContent xmlns:mc="http://schemas.openxmlformats.org/markup-compatibility/2006">
      <mc:Choice Requires="x14">
        <oleObject progId="Equation.3" shapeId="2391" r:id="rId346">
          <objectPr defaultSize="0" r:id="rId4">
            <anchor moveWithCells="1">
              <from>
                <xdr:col>5376</xdr:col>
                <xdr:colOff>518160</xdr:colOff>
                <xdr:row>393219</xdr:row>
                <xdr:rowOff>76200</xdr:rowOff>
              </from>
              <to>
                <xdr:col>5381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391" r:id="rId346"/>
      </mc:Fallback>
    </mc:AlternateContent>
    <mc:AlternateContent xmlns:mc="http://schemas.openxmlformats.org/markup-compatibility/2006">
      <mc:Choice Requires="x14">
        <oleObject progId="Equation.3" shapeId="2392" r:id="rId347">
          <objectPr defaultSize="0" r:id="rId4">
            <anchor moveWithCells="1">
              <from>
                <xdr:col>5376</xdr:col>
                <xdr:colOff>518160</xdr:colOff>
                <xdr:row>458755</xdr:row>
                <xdr:rowOff>76200</xdr:rowOff>
              </from>
              <to>
                <xdr:col>5381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392" r:id="rId347"/>
      </mc:Fallback>
    </mc:AlternateContent>
    <mc:AlternateContent xmlns:mc="http://schemas.openxmlformats.org/markup-compatibility/2006">
      <mc:Choice Requires="x14">
        <oleObject progId="Equation.3" shapeId="2393" r:id="rId348">
          <objectPr defaultSize="0" r:id="rId4">
            <anchor moveWithCells="1">
              <from>
                <xdr:col>5376</xdr:col>
                <xdr:colOff>518160</xdr:colOff>
                <xdr:row>524291</xdr:row>
                <xdr:rowOff>76200</xdr:rowOff>
              </from>
              <to>
                <xdr:col>5381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393" r:id="rId348"/>
      </mc:Fallback>
    </mc:AlternateContent>
    <mc:AlternateContent xmlns:mc="http://schemas.openxmlformats.org/markup-compatibility/2006">
      <mc:Choice Requires="x14">
        <oleObject progId="Equation.3" shapeId="2394" r:id="rId349">
          <objectPr defaultSize="0" r:id="rId4">
            <anchor moveWithCells="1">
              <from>
                <xdr:col>5376</xdr:col>
                <xdr:colOff>518160</xdr:colOff>
                <xdr:row>589827</xdr:row>
                <xdr:rowOff>76200</xdr:rowOff>
              </from>
              <to>
                <xdr:col>5381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394" r:id="rId349"/>
      </mc:Fallback>
    </mc:AlternateContent>
    <mc:AlternateContent xmlns:mc="http://schemas.openxmlformats.org/markup-compatibility/2006">
      <mc:Choice Requires="x14">
        <oleObject progId="Equation.3" shapeId="2395" r:id="rId350">
          <objectPr defaultSize="0" r:id="rId4">
            <anchor moveWithCells="1">
              <from>
                <xdr:col>5376</xdr:col>
                <xdr:colOff>518160</xdr:colOff>
                <xdr:row>655363</xdr:row>
                <xdr:rowOff>76200</xdr:rowOff>
              </from>
              <to>
                <xdr:col>5381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395" r:id="rId350"/>
      </mc:Fallback>
    </mc:AlternateContent>
    <mc:AlternateContent xmlns:mc="http://schemas.openxmlformats.org/markup-compatibility/2006">
      <mc:Choice Requires="x14">
        <oleObject progId="Equation.3" shapeId="2396" r:id="rId351">
          <objectPr defaultSize="0" r:id="rId4">
            <anchor moveWithCells="1">
              <from>
                <xdr:col>5376</xdr:col>
                <xdr:colOff>518160</xdr:colOff>
                <xdr:row>720899</xdr:row>
                <xdr:rowOff>76200</xdr:rowOff>
              </from>
              <to>
                <xdr:col>5381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396" r:id="rId351"/>
      </mc:Fallback>
    </mc:AlternateContent>
    <mc:AlternateContent xmlns:mc="http://schemas.openxmlformats.org/markup-compatibility/2006">
      <mc:Choice Requires="x14">
        <oleObject progId="Equation.3" shapeId="2397" r:id="rId352">
          <objectPr defaultSize="0" r:id="rId4">
            <anchor moveWithCells="1">
              <from>
                <xdr:col>5376</xdr:col>
                <xdr:colOff>518160</xdr:colOff>
                <xdr:row>786435</xdr:row>
                <xdr:rowOff>76200</xdr:rowOff>
              </from>
              <to>
                <xdr:col>5381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397" r:id="rId352"/>
      </mc:Fallback>
    </mc:AlternateContent>
    <mc:AlternateContent xmlns:mc="http://schemas.openxmlformats.org/markup-compatibility/2006">
      <mc:Choice Requires="x14">
        <oleObject progId="Equation.3" shapeId="2398" r:id="rId353">
          <objectPr defaultSize="0" r:id="rId4">
            <anchor moveWithCells="1">
              <from>
                <xdr:col>5376</xdr:col>
                <xdr:colOff>518160</xdr:colOff>
                <xdr:row>851971</xdr:row>
                <xdr:rowOff>76200</xdr:rowOff>
              </from>
              <to>
                <xdr:col>5381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398" r:id="rId353"/>
      </mc:Fallback>
    </mc:AlternateContent>
    <mc:AlternateContent xmlns:mc="http://schemas.openxmlformats.org/markup-compatibility/2006">
      <mc:Choice Requires="x14">
        <oleObject progId="Equation.3" shapeId="2399" r:id="rId354">
          <objectPr defaultSize="0" r:id="rId4">
            <anchor moveWithCells="1">
              <from>
                <xdr:col>5376</xdr:col>
                <xdr:colOff>518160</xdr:colOff>
                <xdr:row>917507</xdr:row>
                <xdr:rowOff>76200</xdr:rowOff>
              </from>
              <to>
                <xdr:col>5381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399" r:id="rId354"/>
      </mc:Fallback>
    </mc:AlternateContent>
    <mc:AlternateContent xmlns:mc="http://schemas.openxmlformats.org/markup-compatibility/2006">
      <mc:Choice Requires="x14">
        <oleObject progId="Equation.3" shapeId="2400" r:id="rId355">
          <objectPr defaultSize="0" r:id="rId4">
            <anchor moveWithCells="1">
              <from>
                <xdr:col>5376</xdr:col>
                <xdr:colOff>518160</xdr:colOff>
                <xdr:row>983043</xdr:row>
                <xdr:rowOff>76200</xdr:rowOff>
              </from>
              <to>
                <xdr:col>5381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00" r:id="rId355"/>
      </mc:Fallback>
    </mc:AlternateContent>
    <mc:AlternateContent xmlns:mc="http://schemas.openxmlformats.org/markup-compatibility/2006">
      <mc:Choice Requires="x14">
        <oleObject progId="Equation.3" shapeId="2401" r:id="rId356">
          <objectPr defaultSize="0" r:id="rId4">
            <anchor moveWithCells="1">
              <from>
                <xdr:col>5632</xdr:col>
                <xdr:colOff>518160</xdr:colOff>
                <xdr:row>3</xdr:row>
                <xdr:rowOff>76200</xdr:rowOff>
              </from>
              <to>
                <xdr:col>5637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01" r:id="rId356"/>
      </mc:Fallback>
    </mc:AlternateContent>
    <mc:AlternateContent xmlns:mc="http://schemas.openxmlformats.org/markup-compatibility/2006">
      <mc:Choice Requires="x14">
        <oleObject progId="Equation.3" shapeId="2402" r:id="rId357">
          <objectPr defaultSize="0" r:id="rId4">
            <anchor moveWithCells="1">
              <from>
                <xdr:col>5632</xdr:col>
                <xdr:colOff>518160</xdr:colOff>
                <xdr:row>65539</xdr:row>
                <xdr:rowOff>76200</xdr:rowOff>
              </from>
              <to>
                <xdr:col>5637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02" r:id="rId357"/>
      </mc:Fallback>
    </mc:AlternateContent>
    <mc:AlternateContent xmlns:mc="http://schemas.openxmlformats.org/markup-compatibility/2006">
      <mc:Choice Requires="x14">
        <oleObject progId="Equation.3" shapeId="2403" r:id="rId358">
          <objectPr defaultSize="0" r:id="rId4">
            <anchor moveWithCells="1">
              <from>
                <xdr:col>5632</xdr:col>
                <xdr:colOff>518160</xdr:colOff>
                <xdr:row>131075</xdr:row>
                <xdr:rowOff>76200</xdr:rowOff>
              </from>
              <to>
                <xdr:col>5637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03" r:id="rId358"/>
      </mc:Fallback>
    </mc:AlternateContent>
    <mc:AlternateContent xmlns:mc="http://schemas.openxmlformats.org/markup-compatibility/2006">
      <mc:Choice Requires="x14">
        <oleObject progId="Equation.3" shapeId="2404" r:id="rId359">
          <objectPr defaultSize="0" r:id="rId4">
            <anchor moveWithCells="1">
              <from>
                <xdr:col>5632</xdr:col>
                <xdr:colOff>518160</xdr:colOff>
                <xdr:row>196611</xdr:row>
                <xdr:rowOff>76200</xdr:rowOff>
              </from>
              <to>
                <xdr:col>5637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404" r:id="rId359"/>
      </mc:Fallback>
    </mc:AlternateContent>
    <mc:AlternateContent xmlns:mc="http://schemas.openxmlformats.org/markup-compatibility/2006">
      <mc:Choice Requires="x14">
        <oleObject progId="Equation.3" shapeId="2405" r:id="rId360">
          <objectPr defaultSize="0" r:id="rId4">
            <anchor moveWithCells="1">
              <from>
                <xdr:col>5632</xdr:col>
                <xdr:colOff>518160</xdr:colOff>
                <xdr:row>262147</xdr:row>
                <xdr:rowOff>76200</xdr:rowOff>
              </from>
              <to>
                <xdr:col>5637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405" r:id="rId360"/>
      </mc:Fallback>
    </mc:AlternateContent>
    <mc:AlternateContent xmlns:mc="http://schemas.openxmlformats.org/markup-compatibility/2006">
      <mc:Choice Requires="x14">
        <oleObject progId="Equation.3" shapeId="2406" r:id="rId361">
          <objectPr defaultSize="0" r:id="rId4">
            <anchor moveWithCells="1">
              <from>
                <xdr:col>5632</xdr:col>
                <xdr:colOff>518160</xdr:colOff>
                <xdr:row>327683</xdr:row>
                <xdr:rowOff>76200</xdr:rowOff>
              </from>
              <to>
                <xdr:col>5637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406" r:id="rId361"/>
      </mc:Fallback>
    </mc:AlternateContent>
    <mc:AlternateContent xmlns:mc="http://schemas.openxmlformats.org/markup-compatibility/2006">
      <mc:Choice Requires="x14">
        <oleObject progId="Equation.3" shapeId="2407" r:id="rId362">
          <objectPr defaultSize="0" r:id="rId4">
            <anchor moveWithCells="1">
              <from>
                <xdr:col>5632</xdr:col>
                <xdr:colOff>518160</xdr:colOff>
                <xdr:row>393219</xdr:row>
                <xdr:rowOff>76200</xdr:rowOff>
              </from>
              <to>
                <xdr:col>5637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407" r:id="rId362"/>
      </mc:Fallback>
    </mc:AlternateContent>
    <mc:AlternateContent xmlns:mc="http://schemas.openxmlformats.org/markup-compatibility/2006">
      <mc:Choice Requires="x14">
        <oleObject progId="Equation.3" shapeId="2408" r:id="rId363">
          <objectPr defaultSize="0" r:id="rId4">
            <anchor moveWithCells="1">
              <from>
                <xdr:col>5632</xdr:col>
                <xdr:colOff>518160</xdr:colOff>
                <xdr:row>458755</xdr:row>
                <xdr:rowOff>76200</xdr:rowOff>
              </from>
              <to>
                <xdr:col>5637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408" r:id="rId363"/>
      </mc:Fallback>
    </mc:AlternateContent>
    <mc:AlternateContent xmlns:mc="http://schemas.openxmlformats.org/markup-compatibility/2006">
      <mc:Choice Requires="x14">
        <oleObject progId="Equation.3" shapeId="2409" r:id="rId364">
          <objectPr defaultSize="0" r:id="rId4">
            <anchor moveWithCells="1">
              <from>
                <xdr:col>5632</xdr:col>
                <xdr:colOff>518160</xdr:colOff>
                <xdr:row>524291</xdr:row>
                <xdr:rowOff>76200</xdr:rowOff>
              </from>
              <to>
                <xdr:col>5637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409" r:id="rId364"/>
      </mc:Fallback>
    </mc:AlternateContent>
    <mc:AlternateContent xmlns:mc="http://schemas.openxmlformats.org/markup-compatibility/2006">
      <mc:Choice Requires="x14">
        <oleObject progId="Equation.3" shapeId="2410" r:id="rId365">
          <objectPr defaultSize="0" r:id="rId4">
            <anchor moveWithCells="1">
              <from>
                <xdr:col>5632</xdr:col>
                <xdr:colOff>518160</xdr:colOff>
                <xdr:row>589827</xdr:row>
                <xdr:rowOff>76200</xdr:rowOff>
              </from>
              <to>
                <xdr:col>5637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410" r:id="rId365"/>
      </mc:Fallback>
    </mc:AlternateContent>
    <mc:AlternateContent xmlns:mc="http://schemas.openxmlformats.org/markup-compatibility/2006">
      <mc:Choice Requires="x14">
        <oleObject progId="Equation.3" shapeId="2411" r:id="rId366">
          <objectPr defaultSize="0" r:id="rId4">
            <anchor moveWithCells="1">
              <from>
                <xdr:col>5632</xdr:col>
                <xdr:colOff>518160</xdr:colOff>
                <xdr:row>655363</xdr:row>
                <xdr:rowOff>76200</xdr:rowOff>
              </from>
              <to>
                <xdr:col>5637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411" r:id="rId366"/>
      </mc:Fallback>
    </mc:AlternateContent>
    <mc:AlternateContent xmlns:mc="http://schemas.openxmlformats.org/markup-compatibility/2006">
      <mc:Choice Requires="x14">
        <oleObject progId="Equation.3" shapeId="2412" r:id="rId367">
          <objectPr defaultSize="0" r:id="rId4">
            <anchor moveWithCells="1">
              <from>
                <xdr:col>5632</xdr:col>
                <xdr:colOff>518160</xdr:colOff>
                <xdr:row>720899</xdr:row>
                <xdr:rowOff>76200</xdr:rowOff>
              </from>
              <to>
                <xdr:col>5637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412" r:id="rId367"/>
      </mc:Fallback>
    </mc:AlternateContent>
    <mc:AlternateContent xmlns:mc="http://schemas.openxmlformats.org/markup-compatibility/2006">
      <mc:Choice Requires="x14">
        <oleObject progId="Equation.3" shapeId="2413" r:id="rId368">
          <objectPr defaultSize="0" r:id="rId4">
            <anchor moveWithCells="1">
              <from>
                <xdr:col>5632</xdr:col>
                <xdr:colOff>518160</xdr:colOff>
                <xdr:row>786435</xdr:row>
                <xdr:rowOff>76200</xdr:rowOff>
              </from>
              <to>
                <xdr:col>5637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413" r:id="rId368"/>
      </mc:Fallback>
    </mc:AlternateContent>
    <mc:AlternateContent xmlns:mc="http://schemas.openxmlformats.org/markup-compatibility/2006">
      <mc:Choice Requires="x14">
        <oleObject progId="Equation.3" shapeId="2414" r:id="rId369">
          <objectPr defaultSize="0" r:id="rId4">
            <anchor moveWithCells="1">
              <from>
                <xdr:col>5632</xdr:col>
                <xdr:colOff>518160</xdr:colOff>
                <xdr:row>851971</xdr:row>
                <xdr:rowOff>76200</xdr:rowOff>
              </from>
              <to>
                <xdr:col>5637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414" r:id="rId369"/>
      </mc:Fallback>
    </mc:AlternateContent>
    <mc:AlternateContent xmlns:mc="http://schemas.openxmlformats.org/markup-compatibility/2006">
      <mc:Choice Requires="x14">
        <oleObject progId="Equation.3" shapeId="2415" r:id="rId370">
          <objectPr defaultSize="0" r:id="rId4">
            <anchor moveWithCells="1">
              <from>
                <xdr:col>5632</xdr:col>
                <xdr:colOff>518160</xdr:colOff>
                <xdr:row>917507</xdr:row>
                <xdr:rowOff>76200</xdr:rowOff>
              </from>
              <to>
                <xdr:col>5637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415" r:id="rId370"/>
      </mc:Fallback>
    </mc:AlternateContent>
    <mc:AlternateContent xmlns:mc="http://schemas.openxmlformats.org/markup-compatibility/2006">
      <mc:Choice Requires="x14">
        <oleObject progId="Equation.3" shapeId="2416" r:id="rId371">
          <objectPr defaultSize="0" r:id="rId4">
            <anchor moveWithCells="1">
              <from>
                <xdr:col>5632</xdr:col>
                <xdr:colOff>518160</xdr:colOff>
                <xdr:row>983043</xdr:row>
                <xdr:rowOff>76200</xdr:rowOff>
              </from>
              <to>
                <xdr:col>5637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16" r:id="rId371"/>
      </mc:Fallback>
    </mc:AlternateContent>
    <mc:AlternateContent xmlns:mc="http://schemas.openxmlformats.org/markup-compatibility/2006">
      <mc:Choice Requires="x14">
        <oleObject progId="Equation.3" shapeId="2417" r:id="rId372">
          <objectPr defaultSize="0" r:id="rId4">
            <anchor moveWithCells="1">
              <from>
                <xdr:col>5888</xdr:col>
                <xdr:colOff>518160</xdr:colOff>
                <xdr:row>3</xdr:row>
                <xdr:rowOff>76200</xdr:rowOff>
              </from>
              <to>
                <xdr:col>5893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17" r:id="rId372"/>
      </mc:Fallback>
    </mc:AlternateContent>
    <mc:AlternateContent xmlns:mc="http://schemas.openxmlformats.org/markup-compatibility/2006">
      <mc:Choice Requires="x14">
        <oleObject progId="Equation.3" shapeId="2418" r:id="rId373">
          <objectPr defaultSize="0" r:id="rId4">
            <anchor moveWithCells="1">
              <from>
                <xdr:col>5888</xdr:col>
                <xdr:colOff>518160</xdr:colOff>
                <xdr:row>65539</xdr:row>
                <xdr:rowOff>76200</xdr:rowOff>
              </from>
              <to>
                <xdr:col>5893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18" r:id="rId373"/>
      </mc:Fallback>
    </mc:AlternateContent>
    <mc:AlternateContent xmlns:mc="http://schemas.openxmlformats.org/markup-compatibility/2006">
      <mc:Choice Requires="x14">
        <oleObject progId="Equation.3" shapeId="2419" r:id="rId374">
          <objectPr defaultSize="0" r:id="rId4">
            <anchor moveWithCells="1">
              <from>
                <xdr:col>5888</xdr:col>
                <xdr:colOff>518160</xdr:colOff>
                <xdr:row>131075</xdr:row>
                <xdr:rowOff>76200</xdr:rowOff>
              </from>
              <to>
                <xdr:col>5893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19" r:id="rId374"/>
      </mc:Fallback>
    </mc:AlternateContent>
    <mc:AlternateContent xmlns:mc="http://schemas.openxmlformats.org/markup-compatibility/2006">
      <mc:Choice Requires="x14">
        <oleObject progId="Equation.3" shapeId="2420" r:id="rId375">
          <objectPr defaultSize="0" r:id="rId4">
            <anchor moveWithCells="1">
              <from>
                <xdr:col>5888</xdr:col>
                <xdr:colOff>518160</xdr:colOff>
                <xdr:row>196611</xdr:row>
                <xdr:rowOff>76200</xdr:rowOff>
              </from>
              <to>
                <xdr:col>5893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420" r:id="rId375"/>
      </mc:Fallback>
    </mc:AlternateContent>
    <mc:AlternateContent xmlns:mc="http://schemas.openxmlformats.org/markup-compatibility/2006">
      <mc:Choice Requires="x14">
        <oleObject progId="Equation.3" shapeId="2421" r:id="rId376">
          <objectPr defaultSize="0" r:id="rId4">
            <anchor moveWithCells="1">
              <from>
                <xdr:col>5888</xdr:col>
                <xdr:colOff>518160</xdr:colOff>
                <xdr:row>262147</xdr:row>
                <xdr:rowOff>76200</xdr:rowOff>
              </from>
              <to>
                <xdr:col>5893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421" r:id="rId376"/>
      </mc:Fallback>
    </mc:AlternateContent>
    <mc:AlternateContent xmlns:mc="http://schemas.openxmlformats.org/markup-compatibility/2006">
      <mc:Choice Requires="x14">
        <oleObject progId="Equation.3" shapeId="2422" r:id="rId377">
          <objectPr defaultSize="0" r:id="rId4">
            <anchor moveWithCells="1">
              <from>
                <xdr:col>5888</xdr:col>
                <xdr:colOff>518160</xdr:colOff>
                <xdr:row>327683</xdr:row>
                <xdr:rowOff>76200</xdr:rowOff>
              </from>
              <to>
                <xdr:col>5893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422" r:id="rId377"/>
      </mc:Fallback>
    </mc:AlternateContent>
    <mc:AlternateContent xmlns:mc="http://schemas.openxmlformats.org/markup-compatibility/2006">
      <mc:Choice Requires="x14">
        <oleObject progId="Equation.3" shapeId="2423" r:id="rId378">
          <objectPr defaultSize="0" r:id="rId4">
            <anchor moveWithCells="1">
              <from>
                <xdr:col>5888</xdr:col>
                <xdr:colOff>518160</xdr:colOff>
                <xdr:row>393219</xdr:row>
                <xdr:rowOff>76200</xdr:rowOff>
              </from>
              <to>
                <xdr:col>5893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423" r:id="rId378"/>
      </mc:Fallback>
    </mc:AlternateContent>
    <mc:AlternateContent xmlns:mc="http://schemas.openxmlformats.org/markup-compatibility/2006">
      <mc:Choice Requires="x14">
        <oleObject progId="Equation.3" shapeId="2424" r:id="rId379">
          <objectPr defaultSize="0" r:id="rId4">
            <anchor moveWithCells="1">
              <from>
                <xdr:col>5888</xdr:col>
                <xdr:colOff>518160</xdr:colOff>
                <xdr:row>458755</xdr:row>
                <xdr:rowOff>76200</xdr:rowOff>
              </from>
              <to>
                <xdr:col>5893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424" r:id="rId379"/>
      </mc:Fallback>
    </mc:AlternateContent>
    <mc:AlternateContent xmlns:mc="http://schemas.openxmlformats.org/markup-compatibility/2006">
      <mc:Choice Requires="x14">
        <oleObject progId="Equation.3" shapeId="2425" r:id="rId380">
          <objectPr defaultSize="0" r:id="rId4">
            <anchor moveWithCells="1">
              <from>
                <xdr:col>5888</xdr:col>
                <xdr:colOff>518160</xdr:colOff>
                <xdr:row>524291</xdr:row>
                <xdr:rowOff>76200</xdr:rowOff>
              </from>
              <to>
                <xdr:col>5893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425" r:id="rId380"/>
      </mc:Fallback>
    </mc:AlternateContent>
    <mc:AlternateContent xmlns:mc="http://schemas.openxmlformats.org/markup-compatibility/2006">
      <mc:Choice Requires="x14">
        <oleObject progId="Equation.3" shapeId="2426" r:id="rId381">
          <objectPr defaultSize="0" r:id="rId4">
            <anchor moveWithCells="1">
              <from>
                <xdr:col>5888</xdr:col>
                <xdr:colOff>518160</xdr:colOff>
                <xdr:row>589827</xdr:row>
                <xdr:rowOff>76200</xdr:rowOff>
              </from>
              <to>
                <xdr:col>5893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426" r:id="rId381"/>
      </mc:Fallback>
    </mc:AlternateContent>
    <mc:AlternateContent xmlns:mc="http://schemas.openxmlformats.org/markup-compatibility/2006">
      <mc:Choice Requires="x14">
        <oleObject progId="Equation.3" shapeId="2427" r:id="rId382">
          <objectPr defaultSize="0" r:id="rId4">
            <anchor moveWithCells="1">
              <from>
                <xdr:col>5888</xdr:col>
                <xdr:colOff>518160</xdr:colOff>
                <xdr:row>655363</xdr:row>
                <xdr:rowOff>76200</xdr:rowOff>
              </from>
              <to>
                <xdr:col>5893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427" r:id="rId382"/>
      </mc:Fallback>
    </mc:AlternateContent>
    <mc:AlternateContent xmlns:mc="http://schemas.openxmlformats.org/markup-compatibility/2006">
      <mc:Choice Requires="x14">
        <oleObject progId="Equation.3" shapeId="2428" r:id="rId383">
          <objectPr defaultSize="0" r:id="rId4">
            <anchor moveWithCells="1">
              <from>
                <xdr:col>5888</xdr:col>
                <xdr:colOff>518160</xdr:colOff>
                <xdr:row>720899</xdr:row>
                <xdr:rowOff>76200</xdr:rowOff>
              </from>
              <to>
                <xdr:col>5893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428" r:id="rId383"/>
      </mc:Fallback>
    </mc:AlternateContent>
    <mc:AlternateContent xmlns:mc="http://schemas.openxmlformats.org/markup-compatibility/2006">
      <mc:Choice Requires="x14">
        <oleObject progId="Equation.3" shapeId="2429" r:id="rId384">
          <objectPr defaultSize="0" r:id="rId4">
            <anchor moveWithCells="1">
              <from>
                <xdr:col>5888</xdr:col>
                <xdr:colOff>518160</xdr:colOff>
                <xdr:row>786435</xdr:row>
                <xdr:rowOff>76200</xdr:rowOff>
              </from>
              <to>
                <xdr:col>5893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429" r:id="rId384"/>
      </mc:Fallback>
    </mc:AlternateContent>
    <mc:AlternateContent xmlns:mc="http://schemas.openxmlformats.org/markup-compatibility/2006">
      <mc:Choice Requires="x14">
        <oleObject progId="Equation.3" shapeId="2430" r:id="rId385">
          <objectPr defaultSize="0" r:id="rId4">
            <anchor moveWithCells="1">
              <from>
                <xdr:col>5888</xdr:col>
                <xdr:colOff>518160</xdr:colOff>
                <xdr:row>851971</xdr:row>
                <xdr:rowOff>76200</xdr:rowOff>
              </from>
              <to>
                <xdr:col>5893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430" r:id="rId385"/>
      </mc:Fallback>
    </mc:AlternateContent>
    <mc:AlternateContent xmlns:mc="http://schemas.openxmlformats.org/markup-compatibility/2006">
      <mc:Choice Requires="x14">
        <oleObject progId="Equation.3" shapeId="2431" r:id="rId386">
          <objectPr defaultSize="0" r:id="rId4">
            <anchor moveWithCells="1">
              <from>
                <xdr:col>5888</xdr:col>
                <xdr:colOff>518160</xdr:colOff>
                <xdr:row>917507</xdr:row>
                <xdr:rowOff>76200</xdr:rowOff>
              </from>
              <to>
                <xdr:col>5893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431" r:id="rId386"/>
      </mc:Fallback>
    </mc:AlternateContent>
    <mc:AlternateContent xmlns:mc="http://schemas.openxmlformats.org/markup-compatibility/2006">
      <mc:Choice Requires="x14">
        <oleObject progId="Equation.3" shapeId="2432" r:id="rId387">
          <objectPr defaultSize="0" r:id="rId4">
            <anchor moveWithCells="1">
              <from>
                <xdr:col>5888</xdr:col>
                <xdr:colOff>518160</xdr:colOff>
                <xdr:row>983043</xdr:row>
                <xdr:rowOff>76200</xdr:rowOff>
              </from>
              <to>
                <xdr:col>5893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32" r:id="rId387"/>
      </mc:Fallback>
    </mc:AlternateContent>
    <mc:AlternateContent xmlns:mc="http://schemas.openxmlformats.org/markup-compatibility/2006">
      <mc:Choice Requires="x14">
        <oleObject progId="Equation.3" shapeId="2433" r:id="rId388">
          <objectPr defaultSize="0" r:id="rId4">
            <anchor moveWithCells="1">
              <from>
                <xdr:col>6144</xdr:col>
                <xdr:colOff>518160</xdr:colOff>
                <xdr:row>3</xdr:row>
                <xdr:rowOff>76200</xdr:rowOff>
              </from>
              <to>
                <xdr:col>6149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33" r:id="rId388"/>
      </mc:Fallback>
    </mc:AlternateContent>
    <mc:AlternateContent xmlns:mc="http://schemas.openxmlformats.org/markup-compatibility/2006">
      <mc:Choice Requires="x14">
        <oleObject progId="Equation.3" shapeId="2434" r:id="rId389">
          <objectPr defaultSize="0" r:id="rId4">
            <anchor moveWithCells="1">
              <from>
                <xdr:col>6144</xdr:col>
                <xdr:colOff>518160</xdr:colOff>
                <xdr:row>65539</xdr:row>
                <xdr:rowOff>76200</xdr:rowOff>
              </from>
              <to>
                <xdr:col>6149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34" r:id="rId389"/>
      </mc:Fallback>
    </mc:AlternateContent>
    <mc:AlternateContent xmlns:mc="http://schemas.openxmlformats.org/markup-compatibility/2006">
      <mc:Choice Requires="x14">
        <oleObject progId="Equation.3" shapeId="2435" r:id="rId390">
          <objectPr defaultSize="0" r:id="rId4">
            <anchor moveWithCells="1">
              <from>
                <xdr:col>6144</xdr:col>
                <xdr:colOff>518160</xdr:colOff>
                <xdr:row>131075</xdr:row>
                <xdr:rowOff>76200</xdr:rowOff>
              </from>
              <to>
                <xdr:col>6149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35" r:id="rId390"/>
      </mc:Fallback>
    </mc:AlternateContent>
    <mc:AlternateContent xmlns:mc="http://schemas.openxmlformats.org/markup-compatibility/2006">
      <mc:Choice Requires="x14">
        <oleObject progId="Equation.3" shapeId="2436" r:id="rId391">
          <objectPr defaultSize="0" r:id="rId4">
            <anchor moveWithCells="1">
              <from>
                <xdr:col>6144</xdr:col>
                <xdr:colOff>518160</xdr:colOff>
                <xdr:row>196611</xdr:row>
                <xdr:rowOff>76200</xdr:rowOff>
              </from>
              <to>
                <xdr:col>6149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436" r:id="rId391"/>
      </mc:Fallback>
    </mc:AlternateContent>
    <mc:AlternateContent xmlns:mc="http://schemas.openxmlformats.org/markup-compatibility/2006">
      <mc:Choice Requires="x14">
        <oleObject progId="Equation.3" shapeId="2437" r:id="rId392">
          <objectPr defaultSize="0" r:id="rId4">
            <anchor moveWithCells="1">
              <from>
                <xdr:col>6144</xdr:col>
                <xdr:colOff>518160</xdr:colOff>
                <xdr:row>262147</xdr:row>
                <xdr:rowOff>76200</xdr:rowOff>
              </from>
              <to>
                <xdr:col>6149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437" r:id="rId392"/>
      </mc:Fallback>
    </mc:AlternateContent>
    <mc:AlternateContent xmlns:mc="http://schemas.openxmlformats.org/markup-compatibility/2006">
      <mc:Choice Requires="x14">
        <oleObject progId="Equation.3" shapeId="2438" r:id="rId393">
          <objectPr defaultSize="0" r:id="rId4">
            <anchor moveWithCells="1">
              <from>
                <xdr:col>6144</xdr:col>
                <xdr:colOff>518160</xdr:colOff>
                <xdr:row>327683</xdr:row>
                <xdr:rowOff>76200</xdr:rowOff>
              </from>
              <to>
                <xdr:col>6149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438" r:id="rId393"/>
      </mc:Fallback>
    </mc:AlternateContent>
    <mc:AlternateContent xmlns:mc="http://schemas.openxmlformats.org/markup-compatibility/2006">
      <mc:Choice Requires="x14">
        <oleObject progId="Equation.3" shapeId="2439" r:id="rId394">
          <objectPr defaultSize="0" r:id="rId4">
            <anchor moveWithCells="1">
              <from>
                <xdr:col>6144</xdr:col>
                <xdr:colOff>518160</xdr:colOff>
                <xdr:row>393219</xdr:row>
                <xdr:rowOff>76200</xdr:rowOff>
              </from>
              <to>
                <xdr:col>6149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439" r:id="rId394"/>
      </mc:Fallback>
    </mc:AlternateContent>
    <mc:AlternateContent xmlns:mc="http://schemas.openxmlformats.org/markup-compatibility/2006">
      <mc:Choice Requires="x14">
        <oleObject progId="Equation.3" shapeId="2440" r:id="rId395">
          <objectPr defaultSize="0" r:id="rId4">
            <anchor moveWithCells="1">
              <from>
                <xdr:col>6144</xdr:col>
                <xdr:colOff>518160</xdr:colOff>
                <xdr:row>458755</xdr:row>
                <xdr:rowOff>76200</xdr:rowOff>
              </from>
              <to>
                <xdr:col>6149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440" r:id="rId395"/>
      </mc:Fallback>
    </mc:AlternateContent>
    <mc:AlternateContent xmlns:mc="http://schemas.openxmlformats.org/markup-compatibility/2006">
      <mc:Choice Requires="x14">
        <oleObject progId="Equation.3" shapeId="2441" r:id="rId396">
          <objectPr defaultSize="0" r:id="rId4">
            <anchor moveWithCells="1">
              <from>
                <xdr:col>6144</xdr:col>
                <xdr:colOff>518160</xdr:colOff>
                <xdr:row>524291</xdr:row>
                <xdr:rowOff>76200</xdr:rowOff>
              </from>
              <to>
                <xdr:col>6149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441" r:id="rId396"/>
      </mc:Fallback>
    </mc:AlternateContent>
    <mc:AlternateContent xmlns:mc="http://schemas.openxmlformats.org/markup-compatibility/2006">
      <mc:Choice Requires="x14">
        <oleObject progId="Equation.3" shapeId="2442" r:id="rId397">
          <objectPr defaultSize="0" r:id="rId4">
            <anchor moveWithCells="1">
              <from>
                <xdr:col>6144</xdr:col>
                <xdr:colOff>518160</xdr:colOff>
                <xdr:row>589827</xdr:row>
                <xdr:rowOff>76200</xdr:rowOff>
              </from>
              <to>
                <xdr:col>6149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442" r:id="rId397"/>
      </mc:Fallback>
    </mc:AlternateContent>
    <mc:AlternateContent xmlns:mc="http://schemas.openxmlformats.org/markup-compatibility/2006">
      <mc:Choice Requires="x14">
        <oleObject progId="Equation.3" shapeId="2443" r:id="rId398">
          <objectPr defaultSize="0" r:id="rId4">
            <anchor moveWithCells="1">
              <from>
                <xdr:col>6144</xdr:col>
                <xdr:colOff>518160</xdr:colOff>
                <xdr:row>655363</xdr:row>
                <xdr:rowOff>76200</xdr:rowOff>
              </from>
              <to>
                <xdr:col>6149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443" r:id="rId398"/>
      </mc:Fallback>
    </mc:AlternateContent>
    <mc:AlternateContent xmlns:mc="http://schemas.openxmlformats.org/markup-compatibility/2006">
      <mc:Choice Requires="x14">
        <oleObject progId="Equation.3" shapeId="2444" r:id="rId399">
          <objectPr defaultSize="0" r:id="rId4">
            <anchor moveWithCells="1">
              <from>
                <xdr:col>6144</xdr:col>
                <xdr:colOff>518160</xdr:colOff>
                <xdr:row>720899</xdr:row>
                <xdr:rowOff>76200</xdr:rowOff>
              </from>
              <to>
                <xdr:col>6149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444" r:id="rId399"/>
      </mc:Fallback>
    </mc:AlternateContent>
    <mc:AlternateContent xmlns:mc="http://schemas.openxmlformats.org/markup-compatibility/2006">
      <mc:Choice Requires="x14">
        <oleObject progId="Equation.3" shapeId="2445" r:id="rId400">
          <objectPr defaultSize="0" r:id="rId4">
            <anchor moveWithCells="1">
              <from>
                <xdr:col>6144</xdr:col>
                <xdr:colOff>518160</xdr:colOff>
                <xdr:row>786435</xdr:row>
                <xdr:rowOff>76200</xdr:rowOff>
              </from>
              <to>
                <xdr:col>6149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445" r:id="rId400"/>
      </mc:Fallback>
    </mc:AlternateContent>
    <mc:AlternateContent xmlns:mc="http://schemas.openxmlformats.org/markup-compatibility/2006">
      <mc:Choice Requires="x14">
        <oleObject progId="Equation.3" shapeId="2446" r:id="rId401">
          <objectPr defaultSize="0" r:id="rId4">
            <anchor moveWithCells="1">
              <from>
                <xdr:col>6144</xdr:col>
                <xdr:colOff>518160</xdr:colOff>
                <xdr:row>851971</xdr:row>
                <xdr:rowOff>76200</xdr:rowOff>
              </from>
              <to>
                <xdr:col>6149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446" r:id="rId401"/>
      </mc:Fallback>
    </mc:AlternateContent>
    <mc:AlternateContent xmlns:mc="http://schemas.openxmlformats.org/markup-compatibility/2006">
      <mc:Choice Requires="x14">
        <oleObject progId="Equation.3" shapeId="2447" r:id="rId402">
          <objectPr defaultSize="0" r:id="rId4">
            <anchor moveWithCells="1">
              <from>
                <xdr:col>6144</xdr:col>
                <xdr:colOff>518160</xdr:colOff>
                <xdr:row>917507</xdr:row>
                <xdr:rowOff>76200</xdr:rowOff>
              </from>
              <to>
                <xdr:col>6149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447" r:id="rId402"/>
      </mc:Fallback>
    </mc:AlternateContent>
    <mc:AlternateContent xmlns:mc="http://schemas.openxmlformats.org/markup-compatibility/2006">
      <mc:Choice Requires="x14">
        <oleObject progId="Equation.3" shapeId="2448" r:id="rId403">
          <objectPr defaultSize="0" r:id="rId4">
            <anchor moveWithCells="1">
              <from>
                <xdr:col>6144</xdr:col>
                <xdr:colOff>518160</xdr:colOff>
                <xdr:row>983043</xdr:row>
                <xdr:rowOff>76200</xdr:rowOff>
              </from>
              <to>
                <xdr:col>6149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48" r:id="rId403"/>
      </mc:Fallback>
    </mc:AlternateContent>
    <mc:AlternateContent xmlns:mc="http://schemas.openxmlformats.org/markup-compatibility/2006">
      <mc:Choice Requires="x14">
        <oleObject progId="Equation.3" shapeId="2449" r:id="rId404">
          <objectPr defaultSize="0" r:id="rId4">
            <anchor moveWithCells="1">
              <from>
                <xdr:col>6400</xdr:col>
                <xdr:colOff>518160</xdr:colOff>
                <xdr:row>3</xdr:row>
                <xdr:rowOff>76200</xdr:rowOff>
              </from>
              <to>
                <xdr:col>6405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49" r:id="rId404"/>
      </mc:Fallback>
    </mc:AlternateContent>
    <mc:AlternateContent xmlns:mc="http://schemas.openxmlformats.org/markup-compatibility/2006">
      <mc:Choice Requires="x14">
        <oleObject progId="Equation.3" shapeId="2450" r:id="rId405">
          <objectPr defaultSize="0" r:id="rId4">
            <anchor moveWithCells="1">
              <from>
                <xdr:col>6400</xdr:col>
                <xdr:colOff>518160</xdr:colOff>
                <xdr:row>65539</xdr:row>
                <xdr:rowOff>76200</xdr:rowOff>
              </from>
              <to>
                <xdr:col>6405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50" r:id="rId405"/>
      </mc:Fallback>
    </mc:AlternateContent>
    <mc:AlternateContent xmlns:mc="http://schemas.openxmlformats.org/markup-compatibility/2006">
      <mc:Choice Requires="x14">
        <oleObject progId="Equation.3" shapeId="2451" r:id="rId406">
          <objectPr defaultSize="0" r:id="rId4">
            <anchor moveWithCells="1">
              <from>
                <xdr:col>6400</xdr:col>
                <xdr:colOff>518160</xdr:colOff>
                <xdr:row>131075</xdr:row>
                <xdr:rowOff>76200</xdr:rowOff>
              </from>
              <to>
                <xdr:col>6405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51" r:id="rId406"/>
      </mc:Fallback>
    </mc:AlternateContent>
    <mc:AlternateContent xmlns:mc="http://schemas.openxmlformats.org/markup-compatibility/2006">
      <mc:Choice Requires="x14">
        <oleObject progId="Equation.3" shapeId="2452" r:id="rId407">
          <objectPr defaultSize="0" r:id="rId4">
            <anchor moveWithCells="1">
              <from>
                <xdr:col>6400</xdr:col>
                <xdr:colOff>518160</xdr:colOff>
                <xdr:row>196611</xdr:row>
                <xdr:rowOff>76200</xdr:rowOff>
              </from>
              <to>
                <xdr:col>6405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452" r:id="rId407"/>
      </mc:Fallback>
    </mc:AlternateContent>
    <mc:AlternateContent xmlns:mc="http://schemas.openxmlformats.org/markup-compatibility/2006">
      <mc:Choice Requires="x14">
        <oleObject progId="Equation.3" shapeId="2453" r:id="rId408">
          <objectPr defaultSize="0" r:id="rId4">
            <anchor moveWithCells="1">
              <from>
                <xdr:col>6400</xdr:col>
                <xdr:colOff>518160</xdr:colOff>
                <xdr:row>262147</xdr:row>
                <xdr:rowOff>76200</xdr:rowOff>
              </from>
              <to>
                <xdr:col>6405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453" r:id="rId408"/>
      </mc:Fallback>
    </mc:AlternateContent>
    <mc:AlternateContent xmlns:mc="http://schemas.openxmlformats.org/markup-compatibility/2006">
      <mc:Choice Requires="x14">
        <oleObject progId="Equation.3" shapeId="2454" r:id="rId409">
          <objectPr defaultSize="0" r:id="rId4">
            <anchor moveWithCells="1">
              <from>
                <xdr:col>6400</xdr:col>
                <xdr:colOff>518160</xdr:colOff>
                <xdr:row>327683</xdr:row>
                <xdr:rowOff>76200</xdr:rowOff>
              </from>
              <to>
                <xdr:col>6405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454" r:id="rId409"/>
      </mc:Fallback>
    </mc:AlternateContent>
    <mc:AlternateContent xmlns:mc="http://schemas.openxmlformats.org/markup-compatibility/2006">
      <mc:Choice Requires="x14">
        <oleObject progId="Equation.3" shapeId="2455" r:id="rId410">
          <objectPr defaultSize="0" r:id="rId4">
            <anchor moveWithCells="1">
              <from>
                <xdr:col>6400</xdr:col>
                <xdr:colOff>518160</xdr:colOff>
                <xdr:row>393219</xdr:row>
                <xdr:rowOff>76200</xdr:rowOff>
              </from>
              <to>
                <xdr:col>6405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455" r:id="rId410"/>
      </mc:Fallback>
    </mc:AlternateContent>
    <mc:AlternateContent xmlns:mc="http://schemas.openxmlformats.org/markup-compatibility/2006">
      <mc:Choice Requires="x14">
        <oleObject progId="Equation.3" shapeId="2456" r:id="rId411">
          <objectPr defaultSize="0" r:id="rId4">
            <anchor moveWithCells="1">
              <from>
                <xdr:col>6400</xdr:col>
                <xdr:colOff>518160</xdr:colOff>
                <xdr:row>458755</xdr:row>
                <xdr:rowOff>76200</xdr:rowOff>
              </from>
              <to>
                <xdr:col>6405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456" r:id="rId411"/>
      </mc:Fallback>
    </mc:AlternateContent>
    <mc:AlternateContent xmlns:mc="http://schemas.openxmlformats.org/markup-compatibility/2006">
      <mc:Choice Requires="x14">
        <oleObject progId="Equation.3" shapeId="2457" r:id="rId412">
          <objectPr defaultSize="0" r:id="rId4">
            <anchor moveWithCells="1">
              <from>
                <xdr:col>6400</xdr:col>
                <xdr:colOff>518160</xdr:colOff>
                <xdr:row>524291</xdr:row>
                <xdr:rowOff>76200</xdr:rowOff>
              </from>
              <to>
                <xdr:col>6405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457" r:id="rId412"/>
      </mc:Fallback>
    </mc:AlternateContent>
    <mc:AlternateContent xmlns:mc="http://schemas.openxmlformats.org/markup-compatibility/2006">
      <mc:Choice Requires="x14">
        <oleObject progId="Equation.3" shapeId="2458" r:id="rId413">
          <objectPr defaultSize="0" r:id="rId4">
            <anchor moveWithCells="1">
              <from>
                <xdr:col>6400</xdr:col>
                <xdr:colOff>518160</xdr:colOff>
                <xdr:row>589827</xdr:row>
                <xdr:rowOff>76200</xdr:rowOff>
              </from>
              <to>
                <xdr:col>6405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458" r:id="rId413"/>
      </mc:Fallback>
    </mc:AlternateContent>
    <mc:AlternateContent xmlns:mc="http://schemas.openxmlformats.org/markup-compatibility/2006">
      <mc:Choice Requires="x14">
        <oleObject progId="Equation.3" shapeId="2459" r:id="rId414">
          <objectPr defaultSize="0" r:id="rId4">
            <anchor moveWithCells="1">
              <from>
                <xdr:col>6400</xdr:col>
                <xdr:colOff>518160</xdr:colOff>
                <xdr:row>655363</xdr:row>
                <xdr:rowOff>76200</xdr:rowOff>
              </from>
              <to>
                <xdr:col>6405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459" r:id="rId414"/>
      </mc:Fallback>
    </mc:AlternateContent>
    <mc:AlternateContent xmlns:mc="http://schemas.openxmlformats.org/markup-compatibility/2006">
      <mc:Choice Requires="x14">
        <oleObject progId="Equation.3" shapeId="2460" r:id="rId415">
          <objectPr defaultSize="0" r:id="rId4">
            <anchor moveWithCells="1">
              <from>
                <xdr:col>6400</xdr:col>
                <xdr:colOff>518160</xdr:colOff>
                <xdr:row>720899</xdr:row>
                <xdr:rowOff>76200</xdr:rowOff>
              </from>
              <to>
                <xdr:col>6405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460" r:id="rId415"/>
      </mc:Fallback>
    </mc:AlternateContent>
    <mc:AlternateContent xmlns:mc="http://schemas.openxmlformats.org/markup-compatibility/2006">
      <mc:Choice Requires="x14">
        <oleObject progId="Equation.3" shapeId="2461" r:id="rId416">
          <objectPr defaultSize="0" r:id="rId4">
            <anchor moveWithCells="1">
              <from>
                <xdr:col>6400</xdr:col>
                <xdr:colOff>518160</xdr:colOff>
                <xdr:row>786435</xdr:row>
                <xdr:rowOff>76200</xdr:rowOff>
              </from>
              <to>
                <xdr:col>6405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461" r:id="rId416"/>
      </mc:Fallback>
    </mc:AlternateContent>
    <mc:AlternateContent xmlns:mc="http://schemas.openxmlformats.org/markup-compatibility/2006">
      <mc:Choice Requires="x14">
        <oleObject progId="Equation.3" shapeId="2462" r:id="rId417">
          <objectPr defaultSize="0" r:id="rId4">
            <anchor moveWithCells="1">
              <from>
                <xdr:col>6400</xdr:col>
                <xdr:colOff>518160</xdr:colOff>
                <xdr:row>851971</xdr:row>
                <xdr:rowOff>76200</xdr:rowOff>
              </from>
              <to>
                <xdr:col>6405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462" r:id="rId417"/>
      </mc:Fallback>
    </mc:AlternateContent>
    <mc:AlternateContent xmlns:mc="http://schemas.openxmlformats.org/markup-compatibility/2006">
      <mc:Choice Requires="x14">
        <oleObject progId="Equation.3" shapeId="2463" r:id="rId418">
          <objectPr defaultSize="0" r:id="rId4">
            <anchor moveWithCells="1">
              <from>
                <xdr:col>6400</xdr:col>
                <xdr:colOff>518160</xdr:colOff>
                <xdr:row>917507</xdr:row>
                <xdr:rowOff>76200</xdr:rowOff>
              </from>
              <to>
                <xdr:col>6405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463" r:id="rId418"/>
      </mc:Fallback>
    </mc:AlternateContent>
    <mc:AlternateContent xmlns:mc="http://schemas.openxmlformats.org/markup-compatibility/2006">
      <mc:Choice Requires="x14">
        <oleObject progId="Equation.3" shapeId="2464" r:id="rId419">
          <objectPr defaultSize="0" r:id="rId4">
            <anchor moveWithCells="1">
              <from>
                <xdr:col>6400</xdr:col>
                <xdr:colOff>518160</xdr:colOff>
                <xdr:row>983043</xdr:row>
                <xdr:rowOff>76200</xdr:rowOff>
              </from>
              <to>
                <xdr:col>6405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64" r:id="rId419"/>
      </mc:Fallback>
    </mc:AlternateContent>
    <mc:AlternateContent xmlns:mc="http://schemas.openxmlformats.org/markup-compatibility/2006">
      <mc:Choice Requires="x14">
        <oleObject progId="Equation.3" shapeId="2465" r:id="rId420">
          <objectPr defaultSize="0" r:id="rId4">
            <anchor moveWithCells="1">
              <from>
                <xdr:col>6656</xdr:col>
                <xdr:colOff>518160</xdr:colOff>
                <xdr:row>3</xdr:row>
                <xdr:rowOff>76200</xdr:rowOff>
              </from>
              <to>
                <xdr:col>6661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65" r:id="rId420"/>
      </mc:Fallback>
    </mc:AlternateContent>
    <mc:AlternateContent xmlns:mc="http://schemas.openxmlformats.org/markup-compatibility/2006">
      <mc:Choice Requires="x14">
        <oleObject progId="Equation.3" shapeId="2466" r:id="rId421">
          <objectPr defaultSize="0" r:id="rId4">
            <anchor moveWithCells="1">
              <from>
                <xdr:col>6656</xdr:col>
                <xdr:colOff>518160</xdr:colOff>
                <xdr:row>65539</xdr:row>
                <xdr:rowOff>76200</xdr:rowOff>
              </from>
              <to>
                <xdr:col>6661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66" r:id="rId421"/>
      </mc:Fallback>
    </mc:AlternateContent>
    <mc:AlternateContent xmlns:mc="http://schemas.openxmlformats.org/markup-compatibility/2006">
      <mc:Choice Requires="x14">
        <oleObject progId="Equation.3" shapeId="2467" r:id="rId422">
          <objectPr defaultSize="0" r:id="rId4">
            <anchor moveWithCells="1">
              <from>
                <xdr:col>6656</xdr:col>
                <xdr:colOff>518160</xdr:colOff>
                <xdr:row>131075</xdr:row>
                <xdr:rowOff>76200</xdr:rowOff>
              </from>
              <to>
                <xdr:col>6661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67" r:id="rId422"/>
      </mc:Fallback>
    </mc:AlternateContent>
    <mc:AlternateContent xmlns:mc="http://schemas.openxmlformats.org/markup-compatibility/2006">
      <mc:Choice Requires="x14">
        <oleObject progId="Equation.3" shapeId="2468" r:id="rId423">
          <objectPr defaultSize="0" r:id="rId4">
            <anchor moveWithCells="1">
              <from>
                <xdr:col>6656</xdr:col>
                <xdr:colOff>518160</xdr:colOff>
                <xdr:row>196611</xdr:row>
                <xdr:rowOff>76200</xdr:rowOff>
              </from>
              <to>
                <xdr:col>6661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468" r:id="rId423"/>
      </mc:Fallback>
    </mc:AlternateContent>
    <mc:AlternateContent xmlns:mc="http://schemas.openxmlformats.org/markup-compatibility/2006">
      <mc:Choice Requires="x14">
        <oleObject progId="Equation.3" shapeId="2469" r:id="rId424">
          <objectPr defaultSize="0" r:id="rId4">
            <anchor moveWithCells="1">
              <from>
                <xdr:col>6656</xdr:col>
                <xdr:colOff>518160</xdr:colOff>
                <xdr:row>262147</xdr:row>
                <xdr:rowOff>76200</xdr:rowOff>
              </from>
              <to>
                <xdr:col>6661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469" r:id="rId424"/>
      </mc:Fallback>
    </mc:AlternateContent>
    <mc:AlternateContent xmlns:mc="http://schemas.openxmlformats.org/markup-compatibility/2006">
      <mc:Choice Requires="x14">
        <oleObject progId="Equation.3" shapeId="2470" r:id="rId425">
          <objectPr defaultSize="0" r:id="rId4">
            <anchor moveWithCells="1">
              <from>
                <xdr:col>6656</xdr:col>
                <xdr:colOff>518160</xdr:colOff>
                <xdr:row>327683</xdr:row>
                <xdr:rowOff>76200</xdr:rowOff>
              </from>
              <to>
                <xdr:col>6661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470" r:id="rId425"/>
      </mc:Fallback>
    </mc:AlternateContent>
    <mc:AlternateContent xmlns:mc="http://schemas.openxmlformats.org/markup-compatibility/2006">
      <mc:Choice Requires="x14">
        <oleObject progId="Equation.3" shapeId="2471" r:id="rId426">
          <objectPr defaultSize="0" r:id="rId4">
            <anchor moveWithCells="1">
              <from>
                <xdr:col>6656</xdr:col>
                <xdr:colOff>518160</xdr:colOff>
                <xdr:row>393219</xdr:row>
                <xdr:rowOff>76200</xdr:rowOff>
              </from>
              <to>
                <xdr:col>6661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471" r:id="rId426"/>
      </mc:Fallback>
    </mc:AlternateContent>
    <mc:AlternateContent xmlns:mc="http://schemas.openxmlformats.org/markup-compatibility/2006">
      <mc:Choice Requires="x14">
        <oleObject progId="Equation.3" shapeId="2472" r:id="rId427">
          <objectPr defaultSize="0" r:id="rId4">
            <anchor moveWithCells="1">
              <from>
                <xdr:col>6656</xdr:col>
                <xdr:colOff>518160</xdr:colOff>
                <xdr:row>458755</xdr:row>
                <xdr:rowOff>76200</xdr:rowOff>
              </from>
              <to>
                <xdr:col>6661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472" r:id="rId427"/>
      </mc:Fallback>
    </mc:AlternateContent>
    <mc:AlternateContent xmlns:mc="http://schemas.openxmlformats.org/markup-compatibility/2006">
      <mc:Choice Requires="x14">
        <oleObject progId="Equation.3" shapeId="2473" r:id="rId428">
          <objectPr defaultSize="0" r:id="rId4">
            <anchor moveWithCells="1">
              <from>
                <xdr:col>6656</xdr:col>
                <xdr:colOff>518160</xdr:colOff>
                <xdr:row>524291</xdr:row>
                <xdr:rowOff>76200</xdr:rowOff>
              </from>
              <to>
                <xdr:col>6661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473" r:id="rId428"/>
      </mc:Fallback>
    </mc:AlternateContent>
    <mc:AlternateContent xmlns:mc="http://schemas.openxmlformats.org/markup-compatibility/2006">
      <mc:Choice Requires="x14">
        <oleObject progId="Equation.3" shapeId="2474" r:id="rId429">
          <objectPr defaultSize="0" r:id="rId4">
            <anchor moveWithCells="1">
              <from>
                <xdr:col>6656</xdr:col>
                <xdr:colOff>518160</xdr:colOff>
                <xdr:row>589827</xdr:row>
                <xdr:rowOff>76200</xdr:rowOff>
              </from>
              <to>
                <xdr:col>6661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474" r:id="rId429"/>
      </mc:Fallback>
    </mc:AlternateContent>
    <mc:AlternateContent xmlns:mc="http://schemas.openxmlformats.org/markup-compatibility/2006">
      <mc:Choice Requires="x14">
        <oleObject progId="Equation.3" shapeId="2475" r:id="rId430">
          <objectPr defaultSize="0" r:id="rId4">
            <anchor moveWithCells="1">
              <from>
                <xdr:col>6656</xdr:col>
                <xdr:colOff>518160</xdr:colOff>
                <xdr:row>655363</xdr:row>
                <xdr:rowOff>76200</xdr:rowOff>
              </from>
              <to>
                <xdr:col>6661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475" r:id="rId430"/>
      </mc:Fallback>
    </mc:AlternateContent>
    <mc:AlternateContent xmlns:mc="http://schemas.openxmlformats.org/markup-compatibility/2006">
      <mc:Choice Requires="x14">
        <oleObject progId="Equation.3" shapeId="2476" r:id="rId431">
          <objectPr defaultSize="0" r:id="rId4">
            <anchor moveWithCells="1">
              <from>
                <xdr:col>6656</xdr:col>
                <xdr:colOff>518160</xdr:colOff>
                <xdr:row>720899</xdr:row>
                <xdr:rowOff>76200</xdr:rowOff>
              </from>
              <to>
                <xdr:col>6661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476" r:id="rId431"/>
      </mc:Fallback>
    </mc:AlternateContent>
    <mc:AlternateContent xmlns:mc="http://schemas.openxmlformats.org/markup-compatibility/2006">
      <mc:Choice Requires="x14">
        <oleObject progId="Equation.3" shapeId="2477" r:id="rId432">
          <objectPr defaultSize="0" r:id="rId4">
            <anchor moveWithCells="1">
              <from>
                <xdr:col>6656</xdr:col>
                <xdr:colOff>518160</xdr:colOff>
                <xdr:row>786435</xdr:row>
                <xdr:rowOff>76200</xdr:rowOff>
              </from>
              <to>
                <xdr:col>6661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477" r:id="rId432"/>
      </mc:Fallback>
    </mc:AlternateContent>
    <mc:AlternateContent xmlns:mc="http://schemas.openxmlformats.org/markup-compatibility/2006">
      <mc:Choice Requires="x14">
        <oleObject progId="Equation.3" shapeId="2478" r:id="rId433">
          <objectPr defaultSize="0" r:id="rId4">
            <anchor moveWithCells="1">
              <from>
                <xdr:col>6656</xdr:col>
                <xdr:colOff>518160</xdr:colOff>
                <xdr:row>851971</xdr:row>
                <xdr:rowOff>76200</xdr:rowOff>
              </from>
              <to>
                <xdr:col>6661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478" r:id="rId433"/>
      </mc:Fallback>
    </mc:AlternateContent>
    <mc:AlternateContent xmlns:mc="http://schemas.openxmlformats.org/markup-compatibility/2006">
      <mc:Choice Requires="x14">
        <oleObject progId="Equation.3" shapeId="2479" r:id="rId434">
          <objectPr defaultSize="0" r:id="rId4">
            <anchor moveWithCells="1">
              <from>
                <xdr:col>6656</xdr:col>
                <xdr:colOff>518160</xdr:colOff>
                <xdr:row>917507</xdr:row>
                <xdr:rowOff>76200</xdr:rowOff>
              </from>
              <to>
                <xdr:col>6661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479" r:id="rId434"/>
      </mc:Fallback>
    </mc:AlternateContent>
    <mc:AlternateContent xmlns:mc="http://schemas.openxmlformats.org/markup-compatibility/2006">
      <mc:Choice Requires="x14">
        <oleObject progId="Equation.3" shapeId="2480" r:id="rId435">
          <objectPr defaultSize="0" r:id="rId4">
            <anchor moveWithCells="1">
              <from>
                <xdr:col>6656</xdr:col>
                <xdr:colOff>518160</xdr:colOff>
                <xdr:row>983043</xdr:row>
                <xdr:rowOff>76200</xdr:rowOff>
              </from>
              <to>
                <xdr:col>6661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80" r:id="rId435"/>
      </mc:Fallback>
    </mc:AlternateContent>
    <mc:AlternateContent xmlns:mc="http://schemas.openxmlformats.org/markup-compatibility/2006">
      <mc:Choice Requires="x14">
        <oleObject progId="Equation.3" shapeId="2481" r:id="rId436">
          <objectPr defaultSize="0" r:id="rId4">
            <anchor moveWithCells="1">
              <from>
                <xdr:col>6912</xdr:col>
                <xdr:colOff>518160</xdr:colOff>
                <xdr:row>3</xdr:row>
                <xdr:rowOff>76200</xdr:rowOff>
              </from>
              <to>
                <xdr:col>6917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81" r:id="rId436"/>
      </mc:Fallback>
    </mc:AlternateContent>
    <mc:AlternateContent xmlns:mc="http://schemas.openxmlformats.org/markup-compatibility/2006">
      <mc:Choice Requires="x14">
        <oleObject progId="Equation.3" shapeId="2482" r:id="rId437">
          <objectPr defaultSize="0" r:id="rId4">
            <anchor moveWithCells="1">
              <from>
                <xdr:col>6912</xdr:col>
                <xdr:colOff>518160</xdr:colOff>
                <xdr:row>65539</xdr:row>
                <xdr:rowOff>76200</xdr:rowOff>
              </from>
              <to>
                <xdr:col>6917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82" r:id="rId437"/>
      </mc:Fallback>
    </mc:AlternateContent>
    <mc:AlternateContent xmlns:mc="http://schemas.openxmlformats.org/markup-compatibility/2006">
      <mc:Choice Requires="x14">
        <oleObject progId="Equation.3" shapeId="2483" r:id="rId438">
          <objectPr defaultSize="0" r:id="rId4">
            <anchor moveWithCells="1">
              <from>
                <xdr:col>6912</xdr:col>
                <xdr:colOff>518160</xdr:colOff>
                <xdr:row>131075</xdr:row>
                <xdr:rowOff>76200</xdr:rowOff>
              </from>
              <to>
                <xdr:col>6917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83" r:id="rId438"/>
      </mc:Fallback>
    </mc:AlternateContent>
    <mc:AlternateContent xmlns:mc="http://schemas.openxmlformats.org/markup-compatibility/2006">
      <mc:Choice Requires="x14">
        <oleObject progId="Equation.3" shapeId="2484" r:id="rId439">
          <objectPr defaultSize="0" r:id="rId4">
            <anchor moveWithCells="1">
              <from>
                <xdr:col>6912</xdr:col>
                <xdr:colOff>518160</xdr:colOff>
                <xdr:row>196611</xdr:row>
                <xdr:rowOff>76200</xdr:rowOff>
              </from>
              <to>
                <xdr:col>6917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484" r:id="rId439"/>
      </mc:Fallback>
    </mc:AlternateContent>
    <mc:AlternateContent xmlns:mc="http://schemas.openxmlformats.org/markup-compatibility/2006">
      <mc:Choice Requires="x14">
        <oleObject progId="Equation.3" shapeId="2485" r:id="rId440">
          <objectPr defaultSize="0" r:id="rId4">
            <anchor moveWithCells="1">
              <from>
                <xdr:col>6912</xdr:col>
                <xdr:colOff>518160</xdr:colOff>
                <xdr:row>262147</xdr:row>
                <xdr:rowOff>76200</xdr:rowOff>
              </from>
              <to>
                <xdr:col>6917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485" r:id="rId440"/>
      </mc:Fallback>
    </mc:AlternateContent>
    <mc:AlternateContent xmlns:mc="http://schemas.openxmlformats.org/markup-compatibility/2006">
      <mc:Choice Requires="x14">
        <oleObject progId="Equation.3" shapeId="2486" r:id="rId441">
          <objectPr defaultSize="0" r:id="rId4">
            <anchor moveWithCells="1">
              <from>
                <xdr:col>6912</xdr:col>
                <xdr:colOff>518160</xdr:colOff>
                <xdr:row>327683</xdr:row>
                <xdr:rowOff>76200</xdr:rowOff>
              </from>
              <to>
                <xdr:col>6917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486" r:id="rId441"/>
      </mc:Fallback>
    </mc:AlternateContent>
    <mc:AlternateContent xmlns:mc="http://schemas.openxmlformats.org/markup-compatibility/2006">
      <mc:Choice Requires="x14">
        <oleObject progId="Equation.3" shapeId="2487" r:id="rId442">
          <objectPr defaultSize="0" r:id="rId4">
            <anchor moveWithCells="1">
              <from>
                <xdr:col>6912</xdr:col>
                <xdr:colOff>518160</xdr:colOff>
                <xdr:row>393219</xdr:row>
                <xdr:rowOff>76200</xdr:rowOff>
              </from>
              <to>
                <xdr:col>6917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487" r:id="rId442"/>
      </mc:Fallback>
    </mc:AlternateContent>
    <mc:AlternateContent xmlns:mc="http://schemas.openxmlformats.org/markup-compatibility/2006">
      <mc:Choice Requires="x14">
        <oleObject progId="Equation.3" shapeId="2488" r:id="rId443">
          <objectPr defaultSize="0" r:id="rId4">
            <anchor moveWithCells="1">
              <from>
                <xdr:col>6912</xdr:col>
                <xdr:colOff>518160</xdr:colOff>
                <xdr:row>458755</xdr:row>
                <xdr:rowOff>76200</xdr:rowOff>
              </from>
              <to>
                <xdr:col>6917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488" r:id="rId443"/>
      </mc:Fallback>
    </mc:AlternateContent>
    <mc:AlternateContent xmlns:mc="http://schemas.openxmlformats.org/markup-compatibility/2006">
      <mc:Choice Requires="x14">
        <oleObject progId="Equation.3" shapeId="2489" r:id="rId444">
          <objectPr defaultSize="0" r:id="rId4">
            <anchor moveWithCells="1">
              <from>
                <xdr:col>6912</xdr:col>
                <xdr:colOff>518160</xdr:colOff>
                <xdr:row>524291</xdr:row>
                <xdr:rowOff>76200</xdr:rowOff>
              </from>
              <to>
                <xdr:col>6917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489" r:id="rId444"/>
      </mc:Fallback>
    </mc:AlternateContent>
    <mc:AlternateContent xmlns:mc="http://schemas.openxmlformats.org/markup-compatibility/2006">
      <mc:Choice Requires="x14">
        <oleObject progId="Equation.3" shapeId="2490" r:id="rId445">
          <objectPr defaultSize="0" r:id="rId4">
            <anchor moveWithCells="1">
              <from>
                <xdr:col>6912</xdr:col>
                <xdr:colOff>518160</xdr:colOff>
                <xdr:row>589827</xdr:row>
                <xdr:rowOff>76200</xdr:rowOff>
              </from>
              <to>
                <xdr:col>6917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490" r:id="rId445"/>
      </mc:Fallback>
    </mc:AlternateContent>
    <mc:AlternateContent xmlns:mc="http://schemas.openxmlformats.org/markup-compatibility/2006">
      <mc:Choice Requires="x14">
        <oleObject progId="Equation.3" shapeId="2491" r:id="rId446">
          <objectPr defaultSize="0" r:id="rId4">
            <anchor moveWithCells="1">
              <from>
                <xdr:col>6912</xdr:col>
                <xdr:colOff>518160</xdr:colOff>
                <xdr:row>655363</xdr:row>
                <xdr:rowOff>76200</xdr:rowOff>
              </from>
              <to>
                <xdr:col>6917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491" r:id="rId446"/>
      </mc:Fallback>
    </mc:AlternateContent>
    <mc:AlternateContent xmlns:mc="http://schemas.openxmlformats.org/markup-compatibility/2006">
      <mc:Choice Requires="x14">
        <oleObject progId="Equation.3" shapeId="2492" r:id="rId447">
          <objectPr defaultSize="0" r:id="rId4">
            <anchor moveWithCells="1">
              <from>
                <xdr:col>6912</xdr:col>
                <xdr:colOff>518160</xdr:colOff>
                <xdr:row>720899</xdr:row>
                <xdr:rowOff>76200</xdr:rowOff>
              </from>
              <to>
                <xdr:col>6917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492" r:id="rId447"/>
      </mc:Fallback>
    </mc:AlternateContent>
    <mc:AlternateContent xmlns:mc="http://schemas.openxmlformats.org/markup-compatibility/2006">
      <mc:Choice Requires="x14">
        <oleObject progId="Equation.3" shapeId="2493" r:id="rId448">
          <objectPr defaultSize="0" r:id="rId4">
            <anchor moveWithCells="1">
              <from>
                <xdr:col>6912</xdr:col>
                <xdr:colOff>518160</xdr:colOff>
                <xdr:row>786435</xdr:row>
                <xdr:rowOff>76200</xdr:rowOff>
              </from>
              <to>
                <xdr:col>6917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493" r:id="rId448"/>
      </mc:Fallback>
    </mc:AlternateContent>
    <mc:AlternateContent xmlns:mc="http://schemas.openxmlformats.org/markup-compatibility/2006">
      <mc:Choice Requires="x14">
        <oleObject progId="Equation.3" shapeId="2494" r:id="rId449">
          <objectPr defaultSize="0" r:id="rId4">
            <anchor moveWithCells="1">
              <from>
                <xdr:col>6912</xdr:col>
                <xdr:colOff>518160</xdr:colOff>
                <xdr:row>851971</xdr:row>
                <xdr:rowOff>76200</xdr:rowOff>
              </from>
              <to>
                <xdr:col>6917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494" r:id="rId449"/>
      </mc:Fallback>
    </mc:AlternateContent>
    <mc:AlternateContent xmlns:mc="http://schemas.openxmlformats.org/markup-compatibility/2006">
      <mc:Choice Requires="x14">
        <oleObject progId="Equation.3" shapeId="2495" r:id="rId450">
          <objectPr defaultSize="0" r:id="rId4">
            <anchor moveWithCells="1">
              <from>
                <xdr:col>6912</xdr:col>
                <xdr:colOff>518160</xdr:colOff>
                <xdr:row>917507</xdr:row>
                <xdr:rowOff>76200</xdr:rowOff>
              </from>
              <to>
                <xdr:col>6917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495" r:id="rId450"/>
      </mc:Fallback>
    </mc:AlternateContent>
    <mc:AlternateContent xmlns:mc="http://schemas.openxmlformats.org/markup-compatibility/2006">
      <mc:Choice Requires="x14">
        <oleObject progId="Equation.3" shapeId="2496" r:id="rId451">
          <objectPr defaultSize="0" r:id="rId4">
            <anchor moveWithCells="1">
              <from>
                <xdr:col>6912</xdr:col>
                <xdr:colOff>518160</xdr:colOff>
                <xdr:row>983043</xdr:row>
                <xdr:rowOff>76200</xdr:rowOff>
              </from>
              <to>
                <xdr:col>6917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496" r:id="rId451"/>
      </mc:Fallback>
    </mc:AlternateContent>
    <mc:AlternateContent xmlns:mc="http://schemas.openxmlformats.org/markup-compatibility/2006">
      <mc:Choice Requires="x14">
        <oleObject progId="Equation.3" shapeId="2497" r:id="rId452">
          <objectPr defaultSize="0" r:id="rId4">
            <anchor moveWithCells="1">
              <from>
                <xdr:col>7168</xdr:col>
                <xdr:colOff>518160</xdr:colOff>
                <xdr:row>3</xdr:row>
                <xdr:rowOff>76200</xdr:rowOff>
              </from>
              <to>
                <xdr:col>7173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497" r:id="rId452"/>
      </mc:Fallback>
    </mc:AlternateContent>
    <mc:AlternateContent xmlns:mc="http://schemas.openxmlformats.org/markup-compatibility/2006">
      <mc:Choice Requires="x14">
        <oleObject progId="Equation.3" shapeId="2498" r:id="rId453">
          <objectPr defaultSize="0" r:id="rId4">
            <anchor moveWithCells="1">
              <from>
                <xdr:col>7168</xdr:col>
                <xdr:colOff>518160</xdr:colOff>
                <xdr:row>65539</xdr:row>
                <xdr:rowOff>76200</xdr:rowOff>
              </from>
              <to>
                <xdr:col>7173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498" r:id="rId453"/>
      </mc:Fallback>
    </mc:AlternateContent>
    <mc:AlternateContent xmlns:mc="http://schemas.openxmlformats.org/markup-compatibility/2006">
      <mc:Choice Requires="x14">
        <oleObject progId="Equation.3" shapeId="2499" r:id="rId454">
          <objectPr defaultSize="0" r:id="rId4">
            <anchor moveWithCells="1">
              <from>
                <xdr:col>7168</xdr:col>
                <xdr:colOff>518160</xdr:colOff>
                <xdr:row>131075</xdr:row>
                <xdr:rowOff>76200</xdr:rowOff>
              </from>
              <to>
                <xdr:col>7173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499" r:id="rId454"/>
      </mc:Fallback>
    </mc:AlternateContent>
    <mc:AlternateContent xmlns:mc="http://schemas.openxmlformats.org/markup-compatibility/2006">
      <mc:Choice Requires="x14">
        <oleObject progId="Equation.3" shapeId="2500" r:id="rId455">
          <objectPr defaultSize="0" r:id="rId4">
            <anchor moveWithCells="1">
              <from>
                <xdr:col>7168</xdr:col>
                <xdr:colOff>518160</xdr:colOff>
                <xdr:row>196611</xdr:row>
                <xdr:rowOff>76200</xdr:rowOff>
              </from>
              <to>
                <xdr:col>7173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00" r:id="rId455"/>
      </mc:Fallback>
    </mc:AlternateContent>
    <mc:AlternateContent xmlns:mc="http://schemas.openxmlformats.org/markup-compatibility/2006">
      <mc:Choice Requires="x14">
        <oleObject progId="Equation.3" shapeId="2501" r:id="rId456">
          <objectPr defaultSize="0" r:id="rId4">
            <anchor moveWithCells="1">
              <from>
                <xdr:col>7168</xdr:col>
                <xdr:colOff>518160</xdr:colOff>
                <xdr:row>262147</xdr:row>
                <xdr:rowOff>76200</xdr:rowOff>
              </from>
              <to>
                <xdr:col>7173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01" r:id="rId456"/>
      </mc:Fallback>
    </mc:AlternateContent>
    <mc:AlternateContent xmlns:mc="http://schemas.openxmlformats.org/markup-compatibility/2006">
      <mc:Choice Requires="x14">
        <oleObject progId="Equation.3" shapeId="2502" r:id="rId457">
          <objectPr defaultSize="0" r:id="rId4">
            <anchor moveWithCells="1">
              <from>
                <xdr:col>7168</xdr:col>
                <xdr:colOff>518160</xdr:colOff>
                <xdr:row>327683</xdr:row>
                <xdr:rowOff>76200</xdr:rowOff>
              </from>
              <to>
                <xdr:col>7173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02" r:id="rId457"/>
      </mc:Fallback>
    </mc:AlternateContent>
    <mc:AlternateContent xmlns:mc="http://schemas.openxmlformats.org/markup-compatibility/2006">
      <mc:Choice Requires="x14">
        <oleObject progId="Equation.3" shapeId="2503" r:id="rId458">
          <objectPr defaultSize="0" r:id="rId4">
            <anchor moveWithCells="1">
              <from>
                <xdr:col>7168</xdr:col>
                <xdr:colOff>518160</xdr:colOff>
                <xdr:row>393219</xdr:row>
                <xdr:rowOff>76200</xdr:rowOff>
              </from>
              <to>
                <xdr:col>7173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03" r:id="rId458"/>
      </mc:Fallback>
    </mc:AlternateContent>
    <mc:AlternateContent xmlns:mc="http://schemas.openxmlformats.org/markup-compatibility/2006">
      <mc:Choice Requires="x14">
        <oleObject progId="Equation.3" shapeId="2504" r:id="rId459">
          <objectPr defaultSize="0" r:id="rId4">
            <anchor moveWithCells="1">
              <from>
                <xdr:col>7168</xdr:col>
                <xdr:colOff>518160</xdr:colOff>
                <xdr:row>458755</xdr:row>
                <xdr:rowOff>76200</xdr:rowOff>
              </from>
              <to>
                <xdr:col>7173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504" r:id="rId459"/>
      </mc:Fallback>
    </mc:AlternateContent>
    <mc:AlternateContent xmlns:mc="http://schemas.openxmlformats.org/markup-compatibility/2006">
      <mc:Choice Requires="x14">
        <oleObject progId="Equation.3" shapeId="2505" r:id="rId460">
          <objectPr defaultSize="0" r:id="rId4">
            <anchor moveWithCells="1">
              <from>
                <xdr:col>7168</xdr:col>
                <xdr:colOff>518160</xdr:colOff>
                <xdr:row>524291</xdr:row>
                <xdr:rowOff>76200</xdr:rowOff>
              </from>
              <to>
                <xdr:col>7173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505" r:id="rId460"/>
      </mc:Fallback>
    </mc:AlternateContent>
    <mc:AlternateContent xmlns:mc="http://schemas.openxmlformats.org/markup-compatibility/2006">
      <mc:Choice Requires="x14">
        <oleObject progId="Equation.3" shapeId="2506" r:id="rId461">
          <objectPr defaultSize="0" r:id="rId4">
            <anchor moveWithCells="1">
              <from>
                <xdr:col>7168</xdr:col>
                <xdr:colOff>518160</xdr:colOff>
                <xdr:row>589827</xdr:row>
                <xdr:rowOff>76200</xdr:rowOff>
              </from>
              <to>
                <xdr:col>7173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506" r:id="rId461"/>
      </mc:Fallback>
    </mc:AlternateContent>
    <mc:AlternateContent xmlns:mc="http://schemas.openxmlformats.org/markup-compatibility/2006">
      <mc:Choice Requires="x14">
        <oleObject progId="Equation.3" shapeId="2507" r:id="rId462">
          <objectPr defaultSize="0" r:id="rId4">
            <anchor moveWithCells="1">
              <from>
                <xdr:col>7168</xdr:col>
                <xdr:colOff>518160</xdr:colOff>
                <xdr:row>655363</xdr:row>
                <xdr:rowOff>76200</xdr:rowOff>
              </from>
              <to>
                <xdr:col>7173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507" r:id="rId462"/>
      </mc:Fallback>
    </mc:AlternateContent>
    <mc:AlternateContent xmlns:mc="http://schemas.openxmlformats.org/markup-compatibility/2006">
      <mc:Choice Requires="x14">
        <oleObject progId="Equation.3" shapeId="2508" r:id="rId463">
          <objectPr defaultSize="0" r:id="rId4">
            <anchor moveWithCells="1">
              <from>
                <xdr:col>7168</xdr:col>
                <xdr:colOff>518160</xdr:colOff>
                <xdr:row>720899</xdr:row>
                <xdr:rowOff>76200</xdr:rowOff>
              </from>
              <to>
                <xdr:col>7173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508" r:id="rId463"/>
      </mc:Fallback>
    </mc:AlternateContent>
    <mc:AlternateContent xmlns:mc="http://schemas.openxmlformats.org/markup-compatibility/2006">
      <mc:Choice Requires="x14">
        <oleObject progId="Equation.3" shapeId="2509" r:id="rId464">
          <objectPr defaultSize="0" r:id="rId4">
            <anchor moveWithCells="1">
              <from>
                <xdr:col>7168</xdr:col>
                <xdr:colOff>518160</xdr:colOff>
                <xdr:row>786435</xdr:row>
                <xdr:rowOff>76200</xdr:rowOff>
              </from>
              <to>
                <xdr:col>7173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509" r:id="rId464"/>
      </mc:Fallback>
    </mc:AlternateContent>
    <mc:AlternateContent xmlns:mc="http://schemas.openxmlformats.org/markup-compatibility/2006">
      <mc:Choice Requires="x14">
        <oleObject progId="Equation.3" shapeId="2510" r:id="rId465">
          <objectPr defaultSize="0" r:id="rId4">
            <anchor moveWithCells="1">
              <from>
                <xdr:col>7168</xdr:col>
                <xdr:colOff>518160</xdr:colOff>
                <xdr:row>851971</xdr:row>
                <xdr:rowOff>76200</xdr:rowOff>
              </from>
              <to>
                <xdr:col>7173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510" r:id="rId465"/>
      </mc:Fallback>
    </mc:AlternateContent>
    <mc:AlternateContent xmlns:mc="http://schemas.openxmlformats.org/markup-compatibility/2006">
      <mc:Choice Requires="x14">
        <oleObject progId="Equation.3" shapeId="2511" r:id="rId466">
          <objectPr defaultSize="0" r:id="rId4">
            <anchor moveWithCells="1">
              <from>
                <xdr:col>7168</xdr:col>
                <xdr:colOff>518160</xdr:colOff>
                <xdr:row>917507</xdr:row>
                <xdr:rowOff>76200</xdr:rowOff>
              </from>
              <to>
                <xdr:col>7173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511" r:id="rId466"/>
      </mc:Fallback>
    </mc:AlternateContent>
    <mc:AlternateContent xmlns:mc="http://schemas.openxmlformats.org/markup-compatibility/2006">
      <mc:Choice Requires="x14">
        <oleObject progId="Equation.3" shapeId="2512" r:id="rId467">
          <objectPr defaultSize="0" r:id="rId4">
            <anchor moveWithCells="1">
              <from>
                <xdr:col>7168</xdr:col>
                <xdr:colOff>518160</xdr:colOff>
                <xdr:row>983043</xdr:row>
                <xdr:rowOff>76200</xdr:rowOff>
              </from>
              <to>
                <xdr:col>7173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512" r:id="rId467"/>
      </mc:Fallback>
    </mc:AlternateContent>
    <mc:AlternateContent xmlns:mc="http://schemas.openxmlformats.org/markup-compatibility/2006">
      <mc:Choice Requires="x14">
        <oleObject progId="Equation.3" shapeId="2513" r:id="rId468">
          <objectPr defaultSize="0" r:id="rId4">
            <anchor moveWithCells="1">
              <from>
                <xdr:col>7424</xdr:col>
                <xdr:colOff>518160</xdr:colOff>
                <xdr:row>3</xdr:row>
                <xdr:rowOff>76200</xdr:rowOff>
              </from>
              <to>
                <xdr:col>7429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513" r:id="rId468"/>
      </mc:Fallback>
    </mc:AlternateContent>
    <mc:AlternateContent xmlns:mc="http://schemas.openxmlformats.org/markup-compatibility/2006">
      <mc:Choice Requires="x14">
        <oleObject progId="Equation.3" shapeId="2514" r:id="rId469">
          <objectPr defaultSize="0" r:id="rId4">
            <anchor moveWithCells="1">
              <from>
                <xdr:col>7424</xdr:col>
                <xdr:colOff>518160</xdr:colOff>
                <xdr:row>65539</xdr:row>
                <xdr:rowOff>76200</xdr:rowOff>
              </from>
              <to>
                <xdr:col>7429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514" r:id="rId469"/>
      </mc:Fallback>
    </mc:AlternateContent>
    <mc:AlternateContent xmlns:mc="http://schemas.openxmlformats.org/markup-compatibility/2006">
      <mc:Choice Requires="x14">
        <oleObject progId="Equation.3" shapeId="2515" r:id="rId470">
          <objectPr defaultSize="0" r:id="rId4">
            <anchor moveWithCells="1">
              <from>
                <xdr:col>7424</xdr:col>
                <xdr:colOff>518160</xdr:colOff>
                <xdr:row>131075</xdr:row>
                <xdr:rowOff>76200</xdr:rowOff>
              </from>
              <to>
                <xdr:col>7429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515" r:id="rId470"/>
      </mc:Fallback>
    </mc:AlternateContent>
    <mc:AlternateContent xmlns:mc="http://schemas.openxmlformats.org/markup-compatibility/2006">
      <mc:Choice Requires="x14">
        <oleObject progId="Equation.3" shapeId="2516" r:id="rId471">
          <objectPr defaultSize="0" r:id="rId4">
            <anchor moveWithCells="1">
              <from>
                <xdr:col>7424</xdr:col>
                <xdr:colOff>518160</xdr:colOff>
                <xdr:row>196611</xdr:row>
                <xdr:rowOff>76200</xdr:rowOff>
              </from>
              <to>
                <xdr:col>7429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16" r:id="rId471"/>
      </mc:Fallback>
    </mc:AlternateContent>
    <mc:AlternateContent xmlns:mc="http://schemas.openxmlformats.org/markup-compatibility/2006">
      <mc:Choice Requires="x14">
        <oleObject progId="Equation.3" shapeId="2517" r:id="rId472">
          <objectPr defaultSize="0" r:id="rId4">
            <anchor moveWithCells="1">
              <from>
                <xdr:col>7424</xdr:col>
                <xdr:colOff>518160</xdr:colOff>
                <xdr:row>262147</xdr:row>
                <xdr:rowOff>76200</xdr:rowOff>
              </from>
              <to>
                <xdr:col>7429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17" r:id="rId472"/>
      </mc:Fallback>
    </mc:AlternateContent>
    <mc:AlternateContent xmlns:mc="http://schemas.openxmlformats.org/markup-compatibility/2006">
      <mc:Choice Requires="x14">
        <oleObject progId="Equation.3" shapeId="2518" r:id="rId473">
          <objectPr defaultSize="0" r:id="rId4">
            <anchor moveWithCells="1">
              <from>
                <xdr:col>7424</xdr:col>
                <xdr:colOff>518160</xdr:colOff>
                <xdr:row>327683</xdr:row>
                <xdr:rowOff>76200</xdr:rowOff>
              </from>
              <to>
                <xdr:col>7429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18" r:id="rId473"/>
      </mc:Fallback>
    </mc:AlternateContent>
    <mc:AlternateContent xmlns:mc="http://schemas.openxmlformats.org/markup-compatibility/2006">
      <mc:Choice Requires="x14">
        <oleObject progId="Equation.3" shapeId="2519" r:id="rId474">
          <objectPr defaultSize="0" r:id="rId4">
            <anchor moveWithCells="1">
              <from>
                <xdr:col>7424</xdr:col>
                <xdr:colOff>518160</xdr:colOff>
                <xdr:row>393219</xdr:row>
                <xdr:rowOff>76200</xdr:rowOff>
              </from>
              <to>
                <xdr:col>7429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19" r:id="rId474"/>
      </mc:Fallback>
    </mc:AlternateContent>
    <mc:AlternateContent xmlns:mc="http://schemas.openxmlformats.org/markup-compatibility/2006">
      <mc:Choice Requires="x14">
        <oleObject progId="Equation.3" shapeId="2520" r:id="rId475">
          <objectPr defaultSize="0" r:id="rId4">
            <anchor moveWithCells="1">
              <from>
                <xdr:col>7424</xdr:col>
                <xdr:colOff>518160</xdr:colOff>
                <xdr:row>458755</xdr:row>
                <xdr:rowOff>76200</xdr:rowOff>
              </from>
              <to>
                <xdr:col>7429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520" r:id="rId475"/>
      </mc:Fallback>
    </mc:AlternateContent>
    <mc:AlternateContent xmlns:mc="http://schemas.openxmlformats.org/markup-compatibility/2006">
      <mc:Choice Requires="x14">
        <oleObject progId="Equation.3" shapeId="2521" r:id="rId476">
          <objectPr defaultSize="0" r:id="rId4">
            <anchor moveWithCells="1">
              <from>
                <xdr:col>7424</xdr:col>
                <xdr:colOff>518160</xdr:colOff>
                <xdr:row>524291</xdr:row>
                <xdr:rowOff>76200</xdr:rowOff>
              </from>
              <to>
                <xdr:col>7429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521" r:id="rId476"/>
      </mc:Fallback>
    </mc:AlternateContent>
    <mc:AlternateContent xmlns:mc="http://schemas.openxmlformats.org/markup-compatibility/2006">
      <mc:Choice Requires="x14">
        <oleObject progId="Equation.3" shapeId="2522" r:id="rId477">
          <objectPr defaultSize="0" r:id="rId4">
            <anchor moveWithCells="1">
              <from>
                <xdr:col>7424</xdr:col>
                <xdr:colOff>518160</xdr:colOff>
                <xdr:row>589827</xdr:row>
                <xdr:rowOff>76200</xdr:rowOff>
              </from>
              <to>
                <xdr:col>7429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522" r:id="rId477"/>
      </mc:Fallback>
    </mc:AlternateContent>
    <mc:AlternateContent xmlns:mc="http://schemas.openxmlformats.org/markup-compatibility/2006">
      <mc:Choice Requires="x14">
        <oleObject progId="Equation.3" shapeId="2523" r:id="rId478">
          <objectPr defaultSize="0" r:id="rId4">
            <anchor moveWithCells="1">
              <from>
                <xdr:col>7424</xdr:col>
                <xdr:colOff>518160</xdr:colOff>
                <xdr:row>655363</xdr:row>
                <xdr:rowOff>76200</xdr:rowOff>
              </from>
              <to>
                <xdr:col>7429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523" r:id="rId478"/>
      </mc:Fallback>
    </mc:AlternateContent>
    <mc:AlternateContent xmlns:mc="http://schemas.openxmlformats.org/markup-compatibility/2006">
      <mc:Choice Requires="x14">
        <oleObject progId="Equation.3" shapeId="2524" r:id="rId479">
          <objectPr defaultSize="0" r:id="rId4">
            <anchor moveWithCells="1">
              <from>
                <xdr:col>7424</xdr:col>
                <xdr:colOff>518160</xdr:colOff>
                <xdr:row>720899</xdr:row>
                <xdr:rowOff>76200</xdr:rowOff>
              </from>
              <to>
                <xdr:col>7429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524" r:id="rId479"/>
      </mc:Fallback>
    </mc:AlternateContent>
    <mc:AlternateContent xmlns:mc="http://schemas.openxmlformats.org/markup-compatibility/2006">
      <mc:Choice Requires="x14">
        <oleObject progId="Equation.3" shapeId="2525" r:id="rId480">
          <objectPr defaultSize="0" r:id="rId4">
            <anchor moveWithCells="1">
              <from>
                <xdr:col>7424</xdr:col>
                <xdr:colOff>518160</xdr:colOff>
                <xdr:row>786435</xdr:row>
                <xdr:rowOff>76200</xdr:rowOff>
              </from>
              <to>
                <xdr:col>7429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525" r:id="rId480"/>
      </mc:Fallback>
    </mc:AlternateContent>
    <mc:AlternateContent xmlns:mc="http://schemas.openxmlformats.org/markup-compatibility/2006">
      <mc:Choice Requires="x14">
        <oleObject progId="Equation.3" shapeId="2526" r:id="rId481">
          <objectPr defaultSize="0" r:id="rId4">
            <anchor moveWithCells="1">
              <from>
                <xdr:col>7424</xdr:col>
                <xdr:colOff>518160</xdr:colOff>
                <xdr:row>851971</xdr:row>
                <xdr:rowOff>76200</xdr:rowOff>
              </from>
              <to>
                <xdr:col>7429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526" r:id="rId481"/>
      </mc:Fallback>
    </mc:AlternateContent>
    <mc:AlternateContent xmlns:mc="http://schemas.openxmlformats.org/markup-compatibility/2006">
      <mc:Choice Requires="x14">
        <oleObject progId="Equation.3" shapeId="2527" r:id="rId482">
          <objectPr defaultSize="0" r:id="rId4">
            <anchor moveWithCells="1">
              <from>
                <xdr:col>7424</xdr:col>
                <xdr:colOff>518160</xdr:colOff>
                <xdr:row>917507</xdr:row>
                <xdr:rowOff>76200</xdr:rowOff>
              </from>
              <to>
                <xdr:col>7429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527" r:id="rId482"/>
      </mc:Fallback>
    </mc:AlternateContent>
    <mc:AlternateContent xmlns:mc="http://schemas.openxmlformats.org/markup-compatibility/2006">
      <mc:Choice Requires="x14">
        <oleObject progId="Equation.3" shapeId="2528" r:id="rId483">
          <objectPr defaultSize="0" r:id="rId4">
            <anchor moveWithCells="1">
              <from>
                <xdr:col>7424</xdr:col>
                <xdr:colOff>518160</xdr:colOff>
                <xdr:row>983043</xdr:row>
                <xdr:rowOff>76200</xdr:rowOff>
              </from>
              <to>
                <xdr:col>7429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528" r:id="rId483"/>
      </mc:Fallback>
    </mc:AlternateContent>
    <mc:AlternateContent xmlns:mc="http://schemas.openxmlformats.org/markup-compatibility/2006">
      <mc:Choice Requires="x14">
        <oleObject progId="Equation.3" shapeId="2529" r:id="rId484">
          <objectPr defaultSize="0" r:id="rId4">
            <anchor moveWithCells="1">
              <from>
                <xdr:col>7680</xdr:col>
                <xdr:colOff>518160</xdr:colOff>
                <xdr:row>3</xdr:row>
                <xdr:rowOff>76200</xdr:rowOff>
              </from>
              <to>
                <xdr:col>7685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529" r:id="rId484"/>
      </mc:Fallback>
    </mc:AlternateContent>
    <mc:AlternateContent xmlns:mc="http://schemas.openxmlformats.org/markup-compatibility/2006">
      <mc:Choice Requires="x14">
        <oleObject progId="Equation.3" shapeId="2530" r:id="rId485">
          <objectPr defaultSize="0" r:id="rId4">
            <anchor moveWithCells="1">
              <from>
                <xdr:col>7680</xdr:col>
                <xdr:colOff>518160</xdr:colOff>
                <xdr:row>65539</xdr:row>
                <xdr:rowOff>76200</xdr:rowOff>
              </from>
              <to>
                <xdr:col>7685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530" r:id="rId485"/>
      </mc:Fallback>
    </mc:AlternateContent>
    <mc:AlternateContent xmlns:mc="http://schemas.openxmlformats.org/markup-compatibility/2006">
      <mc:Choice Requires="x14">
        <oleObject progId="Equation.3" shapeId="2531" r:id="rId486">
          <objectPr defaultSize="0" r:id="rId4">
            <anchor moveWithCells="1">
              <from>
                <xdr:col>7680</xdr:col>
                <xdr:colOff>518160</xdr:colOff>
                <xdr:row>131075</xdr:row>
                <xdr:rowOff>76200</xdr:rowOff>
              </from>
              <to>
                <xdr:col>7685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531" r:id="rId486"/>
      </mc:Fallback>
    </mc:AlternateContent>
    <mc:AlternateContent xmlns:mc="http://schemas.openxmlformats.org/markup-compatibility/2006">
      <mc:Choice Requires="x14">
        <oleObject progId="Equation.3" shapeId="2532" r:id="rId487">
          <objectPr defaultSize="0" r:id="rId4">
            <anchor moveWithCells="1">
              <from>
                <xdr:col>7680</xdr:col>
                <xdr:colOff>518160</xdr:colOff>
                <xdr:row>196611</xdr:row>
                <xdr:rowOff>76200</xdr:rowOff>
              </from>
              <to>
                <xdr:col>7685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32" r:id="rId487"/>
      </mc:Fallback>
    </mc:AlternateContent>
    <mc:AlternateContent xmlns:mc="http://schemas.openxmlformats.org/markup-compatibility/2006">
      <mc:Choice Requires="x14">
        <oleObject progId="Equation.3" shapeId="2533" r:id="rId488">
          <objectPr defaultSize="0" r:id="rId4">
            <anchor moveWithCells="1">
              <from>
                <xdr:col>7680</xdr:col>
                <xdr:colOff>518160</xdr:colOff>
                <xdr:row>262147</xdr:row>
                <xdr:rowOff>76200</xdr:rowOff>
              </from>
              <to>
                <xdr:col>7685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33" r:id="rId488"/>
      </mc:Fallback>
    </mc:AlternateContent>
    <mc:AlternateContent xmlns:mc="http://schemas.openxmlformats.org/markup-compatibility/2006">
      <mc:Choice Requires="x14">
        <oleObject progId="Equation.3" shapeId="2534" r:id="rId489">
          <objectPr defaultSize="0" r:id="rId4">
            <anchor moveWithCells="1">
              <from>
                <xdr:col>7680</xdr:col>
                <xdr:colOff>518160</xdr:colOff>
                <xdr:row>327683</xdr:row>
                <xdr:rowOff>76200</xdr:rowOff>
              </from>
              <to>
                <xdr:col>7685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34" r:id="rId489"/>
      </mc:Fallback>
    </mc:AlternateContent>
    <mc:AlternateContent xmlns:mc="http://schemas.openxmlformats.org/markup-compatibility/2006">
      <mc:Choice Requires="x14">
        <oleObject progId="Equation.3" shapeId="2535" r:id="rId490">
          <objectPr defaultSize="0" r:id="rId4">
            <anchor moveWithCells="1">
              <from>
                <xdr:col>7680</xdr:col>
                <xdr:colOff>518160</xdr:colOff>
                <xdr:row>393219</xdr:row>
                <xdr:rowOff>76200</xdr:rowOff>
              </from>
              <to>
                <xdr:col>7685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35" r:id="rId490"/>
      </mc:Fallback>
    </mc:AlternateContent>
    <mc:AlternateContent xmlns:mc="http://schemas.openxmlformats.org/markup-compatibility/2006">
      <mc:Choice Requires="x14">
        <oleObject progId="Equation.3" shapeId="2536" r:id="rId491">
          <objectPr defaultSize="0" r:id="rId4">
            <anchor moveWithCells="1">
              <from>
                <xdr:col>7680</xdr:col>
                <xdr:colOff>518160</xdr:colOff>
                <xdr:row>458755</xdr:row>
                <xdr:rowOff>76200</xdr:rowOff>
              </from>
              <to>
                <xdr:col>7685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536" r:id="rId491"/>
      </mc:Fallback>
    </mc:AlternateContent>
    <mc:AlternateContent xmlns:mc="http://schemas.openxmlformats.org/markup-compatibility/2006">
      <mc:Choice Requires="x14">
        <oleObject progId="Equation.3" shapeId="2537" r:id="rId492">
          <objectPr defaultSize="0" r:id="rId4">
            <anchor moveWithCells="1">
              <from>
                <xdr:col>7680</xdr:col>
                <xdr:colOff>518160</xdr:colOff>
                <xdr:row>524291</xdr:row>
                <xdr:rowOff>76200</xdr:rowOff>
              </from>
              <to>
                <xdr:col>7685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537" r:id="rId492"/>
      </mc:Fallback>
    </mc:AlternateContent>
    <mc:AlternateContent xmlns:mc="http://schemas.openxmlformats.org/markup-compatibility/2006">
      <mc:Choice Requires="x14">
        <oleObject progId="Equation.3" shapeId="2538" r:id="rId493">
          <objectPr defaultSize="0" r:id="rId4">
            <anchor moveWithCells="1">
              <from>
                <xdr:col>7680</xdr:col>
                <xdr:colOff>518160</xdr:colOff>
                <xdr:row>589827</xdr:row>
                <xdr:rowOff>76200</xdr:rowOff>
              </from>
              <to>
                <xdr:col>7685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538" r:id="rId493"/>
      </mc:Fallback>
    </mc:AlternateContent>
    <mc:AlternateContent xmlns:mc="http://schemas.openxmlformats.org/markup-compatibility/2006">
      <mc:Choice Requires="x14">
        <oleObject progId="Equation.3" shapeId="2539" r:id="rId494">
          <objectPr defaultSize="0" r:id="rId4">
            <anchor moveWithCells="1">
              <from>
                <xdr:col>7680</xdr:col>
                <xdr:colOff>518160</xdr:colOff>
                <xdr:row>655363</xdr:row>
                <xdr:rowOff>76200</xdr:rowOff>
              </from>
              <to>
                <xdr:col>7685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539" r:id="rId494"/>
      </mc:Fallback>
    </mc:AlternateContent>
    <mc:AlternateContent xmlns:mc="http://schemas.openxmlformats.org/markup-compatibility/2006">
      <mc:Choice Requires="x14">
        <oleObject progId="Equation.3" shapeId="2540" r:id="rId495">
          <objectPr defaultSize="0" r:id="rId4">
            <anchor moveWithCells="1">
              <from>
                <xdr:col>7680</xdr:col>
                <xdr:colOff>518160</xdr:colOff>
                <xdr:row>720899</xdr:row>
                <xdr:rowOff>76200</xdr:rowOff>
              </from>
              <to>
                <xdr:col>7685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540" r:id="rId495"/>
      </mc:Fallback>
    </mc:AlternateContent>
    <mc:AlternateContent xmlns:mc="http://schemas.openxmlformats.org/markup-compatibility/2006">
      <mc:Choice Requires="x14">
        <oleObject progId="Equation.3" shapeId="2541" r:id="rId496">
          <objectPr defaultSize="0" r:id="rId4">
            <anchor moveWithCells="1">
              <from>
                <xdr:col>7680</xdr:col>
                <xdr:colOff>518160</xdr:colOff>
                <xdr:row>786435</xdr:row>
                <xdr:rowOff>76200</xdr:rowOff>
              </from>
              <to>
                <xdr:col>7685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541" r:id="rId496"/>
      </mc:Fallback>
    </mc:AlternateContent>
    <mc:AlternateContent xmlns:mc="http://schemas.openxmlformats.org/markup-compatibility/2006">
      <mc:Choice Requires="x14">
        <oleObject progId="Equation.3" shapeId="2542" r:id="rId497">
          <objectPr defaultSize="0" r:id="rId4">
            <anchor moveWithCells="1">
              <from>
                <xdr:col>7680</xdr:col>
                <xdr:colOff>518160</xdr:colOff>
                <xdr:row>851971</xdr:row>
                <xdr:rowOff>76200</xdr:rowOff>
              </from>
              <to>
                <xdr:col>7685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542" r:id="rId497"/>
      </mc:Fallback>
    </mc:AlternateContent>
    <mc:AlternateContent xmlns:mc="http://schemas.openxmlformats.org/markup-compatibility/2006">
      <mc:Choice Requires="x14">
        <oleObject progId="Equation.3" shapeId="2543" r:id="rId498">
          <objectPr defaultSize="0" r:id="rId4">
            <anchor moveWithCells="1">
              <from>
                <xdr:col>7680</xdr:col>
                <xdr:colOff>518160</xdr:colOff>
                <xdr:row>917507</xdr:row>
                <xdr:rowOff>76200</xdr:rowOff>
              </from>
              <to>
                <xdr:col>7685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543" r:id="rId498"/>
      </mc:Fallback>
    </mc:AlternateContent>
    <mc:AlternateContent xmlns:mc="http://schemas.openxmlformats.org/markup-compatibility/2006">
      <mc:Choice Requires="x14">
        <oleObject progId="Equation.3" shapeId="2544" r:id="rId499">
          <objectPr defaultSize="0" r:id="rId4">
            <anchor moveWithCells="1">
              <from>
                <xdr:col>7680</xdr:col>
                <xdr:colOff>518160</xdr:colOff>
                <xdr:row>983043</xdr:row>
                <xdr:rowOff>76200</xdr:rowOff>
              </from>
              <to>
                <xdr:col>7685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544" r:id="rId499"/>
      </mc:Fallback>
    </mc:AlternateContent>
    <mc:AlternateContent xmlns:mc="http://schemas.openxmlformats.org/markup-compatibility/2006">
      <mc:Choice Requires="x14">
        <oleObject progId="Equation.3" shapeId="2545" r:id="rId500">
          <objectPr defaultSize="0" r:id="rId4">
            <anchor moveWithCells="1">
              <from>
                <xdr:col>7936</xdr:col>
                <xdr:colOff>518160</xdr:colOff>
                <xdr:row>3</xdr:row>
                <xdr:rowOff>76200</xdr:rowOff>
              </from>
              <to>
                <xdr:col>7941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545" r:id="rId500"/>
      </mc:Fallback>
    </mc:AlternateContent>
    <mc:AlternateContent xmlns:mc="http://schemas.openxmlformats.org/markup-compatibility/2006">
      <mc:Choice Requires="x14">
        <oleObject progId="Equation.3" shapeId="2546" r:id="rId501">
          <objectPr defaultSize="0" r:id="rId4">
            <anchor moveWithCells="1">
              <from>
                <xdr:col>7936</xdr:col>
                <xdr:colOff>518160</xdr:colOff>
                <xdr:row>65539</xdr:row>
                <xdr:rowOff>76200</xdr:rowOff>
              </from>
              <to>
                <xdr:col>7941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546" r:id="rId501"/>
      </mc:Fallback>
    </mc:AlternateContent>
    <mc:AlternateContent xmlns:mc="http://schemas.openxmlformats.org/markup-compatibility/2006">
      <mc:Choice Requires="x14">
        <oleObject progId="Equation.3" shapeId="2547" r:id="rId502">
          <objectPr defaultSize="0" r:id="rId4">
            <anchor moveWithCells="1">
              <from>
                <xdr:col>7936</xdr:col>
                <xdr:colOff>518160</xdr:colOff>
                <xdr:row>131075</xdr:row>
                <xdr:rowOff>76200</xdr:rowOff>
              </from>
              <to>
                <xdr:col>7941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547" r:id="rId502"/>
      </mc:Fallback>
    </mc:AlternateContent>
    <mc:AlternateContent xmlns:mc="http://schemas.openxmlformats.org/markup-compatibility/2006">
      <mc:Choice Requires="x14">
        <oleObject progId="Equation.3" shapeId="2548" r:id="rId503">
          <objectPr defaultSize="0" r:id="rId4">
            <anchor moveWithCells="1">
              <from>
                <xdr:col>7936</xdr:col>
                <xdr:colOff>518160</xdr:colOff>
                <xdr:row>196611</xdr:row>
                <xdr:rowOff>76200</xdr:rowOff>
              </from>
              <to>
                <xdr:col>7941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48" r:id="rId503"/>
      </mc:Fallback>
    </mc:AlternateContent>
    <mc:AlternateContent xmlns:mc="http://schemas.openxmlformats.org/markup-compatibility/2006">
      <mc:Choice Requires="x14">
        <oleObject progId="Equation.3" shapeId="2549" r:id="rId504">
          <objectPr defaultSize="0" r:id="rId4">
            <anchor moveWithCells="1">
              <from>
                <xdr:col>7936</xdr:col>
                <xdr:colOff>518160</xdr:colOff>
                <xdr:row>262147</xdr:row>
                <xdr:rowOff>76200</xdr:rowOff>
              </from>
              <to>
                <xdr:col>7941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49" r:id="rId504"/>
      </mc:Fallback>
    </mc:AlternateContent>
    <mc:AlternateContent xmlns:mc="http://schemas.openxmlformats.org/markup-compatibility/2006">
      <mc:Choice Requires="x14">
        <oleObject progId="Equation.3" shapeId="2550" r:id="rId505">
          <objectPr defaultSize="0" r:id="rId4">
            <anchor moveWithCells="1">
              <from>
                <xdr:col>7936</xdr:col>
                <xdr:colOff>518160</xdr:colOff>
                <xdr:row>327683</xdr:row>
                <xdr:rowOff>76200</xdr:rowOff>
              </from>
              <to>
                <xdr:col>7941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50" r:id="rId505"/>
      </mc:Fallback>
    </mc:AlternateContent>
    <mc:AlternateContent xmlns:mc="http://schemas.openxmlformats.org/markup-compatibility/2006">
      <mc:Choice Requires="x14">
        <oleObject progId="Equation.3" shapeId="2551" r:id="rId506">
          <objectPr defaultSize="0" r:id="rId4">
            <anchor moveWithCells="1">
              <from>
                <xdr:col>7936</xdr:col>
                <xdr:colOff>518160</xdr:colOff>
                <xdr:row>393219</xdr:row>
                <xdr:rowOff>76200</xdr:rowOff>
              </from>
              <to>
                <xdr:col>7941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51" r:id="rId506"/>
      </mc:Fallback>
    </mc:AlternateContent>
    <mc:AlternateContent xmlns:mc="http://schemas.openxmlformats.org/markup-compatibility/2006">
      <mc:Choice Requires="x14">
        <oleObject progId="Equation.3" shapeId="2552" r:id="rId507">
          <objectPr defaultSize="0" r:id="rId4">
            <anchor moveWithCells="1">
              <from>
                <xdr:col>7936</xdr:col>
                <xdr:colOff>518160</xdr:colOff>
                <xdr:row>458755</xdr:row>
                <xdr:rowOff>76200</xdr:rowOff>
              </from>
              <to>
                <xdr:col>7941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552" r:id="rId507"/>
      </mc:Fallback>
    </mc:AlternateContent>
    <mc:AlternateContent xmlns:mc="http://schemas.openxmlformats.org/markup-compatibility/2006">
      <mc:Choice Requires="x14">
        <oleObject progId="Equation.3" shapeId="2553" r:id="rId508">
          <objectPr defaultSize="0" r:id="rId4">
            <anchor moveWithCells="1">
              <from>
                <xdr:col>7936</xdr:col>
                <xdr:colOff>518160</xdr:colOff>
                <xdr:row>524291</xdr:row>
                <xdr:rowOff>76200</xdr:rowOff>
              </from>
              <to>
                <xdr:col>7941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553" r:id="rId508"/>
      </mc:Fallback>
    </mc:AlternateContent>
    <mc:AlternateContent xmlns:mc="http://schemas.openxmlformats.org/markup-compatibility/2006">
      <mc:Choice Requires="x14">
        <oleObject progId="Equation.3" shapeId="2554" r:id="rId509">
          <objectPr defaultSize="0" r:id="rId4">
            <anchor moveWithCells="1">
              <from>
                <xdr:col>7936</xdr:col>
                <xdr:colOff>518160</xdr:colOff>
                <xdr:row>589827</xdr:row>
                <xdr:rowOff>76200</xdr:rowOff>
              </from>
              <to>
                <xdr:col>7941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554" r:id="rId509"/>
      </mc:Fallback>
    </mc:AlternateContent>
    <mc:AlternateContent xmlns:mc="http://schemas.openxmlformats.org/markup-compatibility/2006">
      <mc:Choice Requires="x14">
        <oleObject progId="Equation.3" shapeId="2555" r:id="rId510">
          <objectPr defaultSize="0" r:id="rId4">
            <anchor moveWithCells="1">
              <from>
                <xdr:col>7936</xdr:col>
                <xdr:colOff>518160</xdr:colOff>
                <xdr:row>655363</xdr:row>
                <xdr:rowOff>76200</xdr:rowOff>
              </from>
              <to>
                <xdr:col>7941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555" r:id="rId510"/>
      </mc:Fallback>
    </mc:AlternateContent>
    <mc:AlternateContent xmlns:mc="http://schemas.openxmlformats.org/markup-compatibility/2006">
      <mc:Choice Requires="x14">
        <oleObject progId="Equation.3" shapeId="2556" r:id="rId511">
          <objectPr defaultSize="0" r:id="rId4">
            <anchor moveWithCells="1">
              <from>
                <xdr:col>7936</xdr:col>
                <xdr:colOff>518160</xdr:colOff>
                <xdr:row>720899</xdr:row>
                <xdr:rowOff>76200</xdr:rowOff>
              </from>
              <to>
                <xdr:col>7941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556" r:id="rId511"/>
      </mc:Fallback>
    </mc:AlternateContent>
    <mc:AlternateContent xmlns:mc="http://schemas.openxmlformats.org/markup-compatibility/2006">
      <mc:Choice Requires="x14">
        <oleObject progId="Equation.3" shapeId="2557" r:id="rId512">
          <objectPr defaultSize="0" r:id="rId4">
            <anchor moveWithCells="1">
              <from>
                <xdr:col>7936</xdr:col>
                <xdr:colOff>518160</xdr:colOff>
                <xdr:row>786435</xdr:row>
                <xdr:rowOff>76200</xdr:rowOff>
              </from>
              <to>
                <xdr:col>7941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557" r:id="rId512"/>
      </mc:Fallback>
    </mc:AlternateContent>
    <mc:AlternateContent xmlns:mc="http://schemas.openxmlformats.org/markup-compatibility/2006">
      <mc:Choice Requires="x14">
        <oleObject progId="Equation.3" shapeId="2558" r:id="rId513">
          <objectPr defaultSize="0" r:id="rId4">
            <anchor moveWithCells="1">
              <from>
                <xdr:col>7936</xdr:col>
                <xdr:colOff>518160</xdr:colOff>
                <xdr:row>851971</xdr:row>
                <xdr:rowOff>76200</xdr:rowOff>
              </from>
              <to>
                <xdr:col>7941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558" r:id="rId513"/>
      </mc:Fallback>
    </mc:AlternateContent>
    <mc:AlternateContent xmlns:mc="http://schemas.openxmlformats.org/markup-compatibility/2006">
      <mc:Choice Requires="x14">
        <oleObject progId="Equation.3" shapeId="2559" r:id="rId514">
          <objectPr defaultSize="0" r:id="rId4">
            <anchor moveWithCells="1">
              <from>
                <xdr:col>7936</xdr:col>
                <xdr:colOff>518160</xdr:colOff>
                <xdr:row>917507</xdr:row>
                <xdr:rowOff>76200</xdr:rowOff>
              </from>
              <to>
                <xdr:col>7941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559" r:id="rId514"/>
      </mc:Fallback>
    </mc:AlternateContent>
    <mc:AlternateContent xmlns:mc="http://schemas.openxmlformats.org/markup-compatibility/2006">
      <mc:Choice Requires="x14">
        <oleObject progId="Equation.3" shapeId="2560" r:id="rId515">
          <objectPr defaultSize="0" r:id="rId4">
            <anchor moveWithCells="1">
              <from>
                <xdr:col>7936</xdr:col>
                <xdr:colOff>518160</xdr:colOff>
                <xdr:row>983043</xdr:row>
                <xdr:rowOff>76200</xdr:rowOff>
              </from>
              <to>
                <xdr:col>7941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560" r:id="rId515"/>
      </mc:Fallback>
    </mc:AlternateContent>
    <mc:AlternateContent xmlns:mc="http://schemas.openxmlformats.org/markup-compatibility/2006">
      <mc:Choice Requires="x14">
        <oleObject progId="Equation.3" shapeId="2561" r:id="rId516">
          <objectPr defaultSize="0" r:id="rId4">
            <anchor moveWithCells="1">
              <from>
                <xdr:col>8192</xdr:col>
                <xdr:colOff>518160</xdr:colOff>
                <xdr:row>3</xdr:row>
                <xdr:rowOff>76200</xdr:rowOff>
              </from>
              <to>
                <xdr:col>8197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561" r:id="rId516"/>
      </mc:Fallback>
    </mc:AlternateContent>
    <mc:AlternateContent xmlns:mc="http://schemas.openxmlformats.org/markup-compatibility/2006">
      <mc:Choice Requires="x14">
        <oleObject progId="Equation.3" shapeId="2562" r:id="rId517">
          <objectPr defaultSize="0" r:id="rId4">
            <anchor moveWithCells="1">
              <from>
                <xdr:col>8192</xdr:col>
                <xdr:colOff>518160</xdr:colOff>
                <xdr:row>65539</xdr:row>
                <xdr:rowOff>76200</xdr:rowOff>
              </from>
              <to>
                <xdr:col>8197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562" r:id="rId517"/>
      </mc:Fallback>
    </mc:AlternateContent>
    <mc:AlternateContent xmlns:mc="http://schemas.openxmlformats.org/markup-compatibility/2006">
      <mc:Choice Requires="x14">
        <oleObject progId="Equation.3" shapeId="2563" r:id="rId518">
          <objectPr defaultSize="0" r:id="rId4">
            <anchor moveWithCells="1">
              <from>
                <xdr:col>8192</xdr:col>
                <xdr:colOff>518160</xdr:colOff>
                <xdr:row>131075</xdr:row>
                <xdr:rowOff>76200</xdr:rowOff>
              </from>
              <to>
                <xdr:col>8197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563" r:id="rId518"/>
      </mc:Fallback>
    </mc:AlternateContent>
    <mc:AlternateContent xmlns:mc="http://schemas.openxmlformats.org/markup-compatibility/2006">
      <mc:Choice Requires="x14">
        <oleObject progId="Equation.3" shapeId="2564" r:id="rId519">
          <objectPr defaultSize="0" r:id="rId4">
            <anchor moveWithCells="1">
              <from>
                <xdr:col>8192</xdr:col>
                <xdr:colOff>518160</xdr:colOff>
                <xdr:row>196611</xdr:row>
                <xdr:rowOff>76200</xdr:rowOff>
              </from>
              <to>
                <xdr:col>8197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64" r:id="rId519"/>
      </mc:Fallback>
    </mc:AlternateContent>
    <mc:AlternateContent xmlns:mc="http://schemas.openxmlformats.org/markup-compatibility/2006">
      <mc:Choice Requires="x14">
        <oleObject progId="Equation.3" shapeId="2565" r:id="rId520">
          <objectPr defaultSize="0" r:id="rId4">
            <anchor moveWithCells="1">
              <from>
                <xdr:col>8192</xdr:col>
                <xdr:colOff>518160</xdr:colOff>
                <xdr:row>262147</xdr:row>
                <xdr:rowOff>76200</xdr:rowOff>
              </from>
              <to>
                <xdr:col>8197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65" r:id="rId520"/>
      </mc:Fallback>
    </mc:AlternateContent>
    <mc:AlternateContent xmlns:mc="http://schemas.openxmlformats.org/markup-compatibility/2006">
      <mc:Choice Requires="x14">
        <oleObject progId="Equation.3" shapeId="2566" r:id="rId521">
          <objectPr defaultSize="0" r:id="rId4">
            <anchor moveWithCells="1">
              <from>
                <xdr:col>8192</xdr:col>
                <xdr:colOff>518160</xdr:colOff>
                <xdr:row>327683</xdr:row>
                <xdr:rowOff>76200</xdr:rowOff>
              </from>
              <to>
                <xdr:col>8197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66" r:id="rId521"/>
      </mc:Fallback>
    </mc:AlternateContent>
    <mc:AlternateContent xmlns:mc="http://schemas.openxmlformats.org/markup-compatibility/2006">
      <mc:Choice Requires="x14">
        <oleObject progId="Equation.3" shapeId="2567" r:id="rId522">
          <objectPr defaultSize="0" r:id="rId4">
            <anchor moveWithCells="1">
              <from>
                <xdr:col>8192</xdr:col>
                <xdr:colOff>518160</xdr:colOff>
                <xdr:row>393219</xdr:row>
                <xdr:rowOff>76200</xdr:rowOff>
              </from>
              <to>
                <xdr:col>8197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67" r:id="rId522"/>
      </mc:Fallback>
    </mc:AlternateContent>
    <mc:AlternateContent xmlns:mc="http://schemas.openxmlformats.org/markup-compatibility/2006">
      <mc:Choice Requires="x14">
        <oleObject progId="Equation.3" shapeId="2568" r:id="rId523">
          <objectPr defaultSize="0" r:id="rId4">
            <anchor moveWithCells="1">
              <from>
                <xdr:col>8192</xdr:col>
                <xdr:colOff>518160</xdr:colOff>
                <xdr:row>458755</xdr:row>
                <xdr:rowOff>76200</xdr:rowOff>
              </from>
              <to>
                <xdr:col>8197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568" r:id="rId523"/>
      </mc:Fallback>
    </mc:AlternateContent>
    <mc:AlternateContent xmlns:mc="http://schemas.openxmlformats.org/markup-compatibility/2006">
      <mc:Choice Requires="x14">
        <oleObject progId="Equation.3" shapeId="2569" r:id="rId524">
          <objectPr defaultSize="0" r:id="rId4">
            <anchor moveWithCells="1">
              <from>
                <xdr:col>8192</xdr:col>
                <xdr:colOff>518160</xdr:colOff>
                <xdr:row>524291</xdr:row>
                <xdr:rowOff>76200</xdr:rowOff>
              </from>
              <to>
                <xdr:col>8197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569" r:id="rId524"/>
      </mc:Fallback>
    </mc:AlternateContent>
    <mc:AlternateContent xmlns:mc="http://schemas.openxmlformats.org/markup-compatibility/2006">
      <mc:Choice Requires="x14">
        <oleObject progId="Equation.3" shapeId="2570" r:id="rId525">
          <objectPr defaultSize="0" r:id="rId4">
            <anchor moveWithCells="1">
              <from>
                <xdr:col>8192</xdr:col>
                <xdr:colOff>518160</xdr:colOff>
                <xdr:row>589827</xdr:row>
                <xdr:rowOff>76200</xdr:rowOff>
              </from>
              <to>
                <xdr:col>8197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570" r:id="rId525"/>
      </mc:Fallback>
    </mc:AlternateContent>
    <mc:AlternateContent xmlns:mc="http://schemas.openxmlformats.org/markup-compatibility/2006">
      <mc:Choice Requires="x14">
        <oleObject progId="Equation.3" shapeId="2571" r:id="rId526">
          <objectPr defaultSize="0" r:id="rId4">
            <anchor moveWithCells="1">
              <from>
                <xdr:col>8192</xdr:col>
                <xdr:colOff>518160</xdr:colOff>
                <xdr:row>655363</xdr:row>
                <xdr:rowOff>76200</xdr:rowOff>
              </from>
              <to>
                <xdr:col>8197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571" r:id="rId526"/>
      </mc:Fallback>
    </mc:AlternateContent>
    <mc:AlternateContent xmlns:mc="http://schemas.openxmlformats.org/markup-compatibility/2006">
      <mc:Choice Requires="x14">
        <oleObject progId="Equation.3" shapeId="2572" r:id="rId527">
          <objectPr defaultSize="0" r:id="rId4">
            <anchor moveWithCells="1">
              <from>
                <xdr:col>8192</xdr:col>
                <xdr:colOff>518160</xdr:colOff>
                <xdr:row>720899</xdr:row>
                <xdr:rowOff>76200</xdr:rowOff>
              </from>
              <to>
                <xdr:col>8197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572" r:id="rId527"/>
      </mc:Fallback>
    </mc:AlternateContent>
    <mc:AlternateContent xmlns:mc="http://schemas.openxmlformats.org/markup-compatibility/2006">
      <mc:Choice Requires="x14">
        <oleObject progId="Equation.3" shapeId="2573" r:id="rId528">
          <objectPr defaultSize="0" r:id="rId4">
            <anchor moveWithCells="1">
              <from>
                <xdr:col>8192</xdr:col>
                <xdr:colOff>518160</xdr:colOff>
                <xdr:row>786435</xdr:row>
                <xdr:rowOff>76200</xdr:rowOff>
              </from>
              <to>
                <xdr:col>8197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573" r:id="rId528"/>
      </mc:Fallback>
    </mc:AlternateContent>
    <mc:AlternateContent xmlns:mc="http://schemas.openxmlformats.org/markup-compatibility/2006">
      <mc:Choice Requires="x14">
        <oleObject progId="Equation.3" shapeId="2574" r:id="rId529">
          <objectPr defaultSize="0" r:id="rId4">
            <anchor moveWithCells="1">
              <from>
                <xdr:col>8192</xdr:col>
                <xdr:colOff>518160</xdr:colOff>
                <xdr:row>851971</xdr:row>
                <xdr:rowOff>76200</xdr:rowOff>
              </from>
              <to>
                <xdr:col>8197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574" r:id="rId529"/>
      </mc:Fallback>
    </mc:AlternateContent>
    <mc:AlternateContent xmlns:mc="http://schemas.openxmlformats.org/markup-compatibility/2006">
      <mc:Choice Requires="x14">
        <oleObject progId="Equation.3" shapeId="2575" r:id="rId530">
          <objectPr defaultSize="0" r:id="rId4">
            <anchor moveWithCells="1">
              <from>
                <xdr:col>8192</xdr:col>
                <xdr:colOff>518160</xdr:colOff>
                <xdr:row>917507</xdr:row>
                <xdr:rowOff>76200</xdr:rowOff>
              </from>
              <to>
                <xdr:col>8197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575" r:id="rId530"/>
      </mc:Fallback>
    </mc:AlternateContent>
    <mc:AlternateContent xmlns:mc="http://schemas.openxmlformats.org/markup-compatibility/2006">
      <mc:Choice Requires="x14">
        <oleObject progId="Equation.3" shapeId="2576" r:id="rId531">
          <objectPr defaultSize="0" r:id="rId4">
            <anchor moveWithCells="1">
              <from>
                <xdr:col>8192</xdr:col>
                <xdr:colOff>518160</xdr:colOff>
                <xdr:row>983043</xdr:row>
                <xdr:rowOff>76200</xdr:rowOff>
              </from>
              <to>
                <xdr:col>8197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576" r:id="rId531"/>
      </mc:Fallback>
    </mc:AlternateContent>
    <mc:AlternateContent xmlns:mc="http://schemas.openxmlformats.org/markup-compatibility/2006">
      <mc:Choice Requires="x14">
        <oleObject progId="Equation.3" shapeId="2577" r:id="rId532">
          <objectPr defaultSize="0" r:id="rId4">
            <anchor moveWithCells="1">
              <from>
                <xdr:col>8448</xdr:col>
                <xdr:colOff>518160</xdr:colOff>
                <xdr:row>3</xdr:row>
                <xdr:rowOff>76200</xdr:rowOff>
              </from>
              <to>
                <xdr:col>8453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577" r:id="rId532"/>
      </mc:Fallback>
    </mc:AlternateContent>
    <mc:AlternateContent xmlns:mc="http://schemas.openxmlformats.org/markup-compatibility/2006">
      <mc:Choice Requires="x14">
        <oleObject progId="Equation.3" shapeId="2578" r:id="rId533">
          <objectPr defaultSize="0" r:id="rId4">
            <anchor moveWithCells="1">
              <from>
                <xdr:col>8448</xdr:col>
                <xdr:colOff>518160</xdr:colOff>
                <xdr:row>65539</xdr:row>
                <xdr:rowOff>76200</xdr:rowOff>
              </from>
              <to>
                <xdr:col>8453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578" r:id="rId533"/>
      </mc:Fallback>
    </mc:AlternateContent>
    <mc:AlternateContent xmlns:mc="http://schemas.openxmlformats.org/markup-compatibility/2006">
      <mc:Choice Requires="x14">
        <oleObject progId="Equation.3" shapeId="2579" r:id="rId534">
          <objectPr defaultSize="0" r:id="rId4">
            <anchor moveWithCells="1">
              <from>
                <xdr:col>8448</xdr:col>
                <xdr:colOff>518160</xdr:colOff>
                <xdr:row>131075</xdr:row>
                <xdr:rowOff>76200</xdr:rowOff>
              </from>
              <to>
                <xdr:col>8453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579" r:id="rId534"/>
      </mc:Fallback>
    </mc:AlternateContent>
    <mc:AlternateContent xmlns:mc="http://schemas.openxmlformats.org/markup-compatibility/2006">
      <mc:Choice Requires="x14">
        <oleObject progId="Equation.3" shapeId="2580" r:id="rId535">
          <objectPr defaultSize="0" r:id="rId4">
            <anchor moveWithCells="1">
              <from>
                <xdr:col>8448</xdr:col>
                <xdr:colOff>518160</xdr:colOff>
                <xdr:row>196611</xdr:row>
                <xdr:rowOff>76200</xdr:rowOff>
              </from>
              <to>
                <xdr:col>8453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80" r:id="rId535"/>
      </mc:Fallback>
    </mc:AlternateContent>
    <mc:AlternateContent xmlns:mc="http://schemas.openxmlformats.org/markup-compatibility/2006">
      <mc:Choice Requires="x14">
        <oleObject progId="Equation.3" shapeId="2581" r:id="rId536">
          <objectPr defaultSize="0" r:id="rId4">
            <anchor moveWithCells="1">
              <from>
                <xdr:col>8448</xdr:col>
                <xdr:colOff>518160</xdr:colOff>
                <xdr:row>262147</xdr:row>
                <xdr:rowOff>76200</xdr:rowOff>
              </from>
              <to>
                <xdr:col>8453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81" r:id="rId536"/>
      </mc:Fallback>
    </mc:AlternateContent>
    <mc:AlternateContent xmlns:mc="http://schemas.openxmlformats.org/markup-compatibility/2006">
      <mc:Choice Requires="x14">
        <oleObject progId="Equation.3" shapeId="2582" r:id="rId537">
          <objectPr defaultSize="0" r:id="rId4">
            <anchor moveWithCells="1">
              <from>
                <xdr:col>8448</xdr:col>
                <xdr:colOff>518160</xdr:colOff>
                <xdr:row>327683</xdr:row>
                <xdr:rowOff>76200</xdr:rowOff>
              </from>
              <to>
                <xdr:col>8453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82" r:id="rId537"/>
      </mc:Fallback>
    </mc:AlternateContent>
    <mc:AlternateContent xmlns:mc="http://schemas.openxmlformats.org/markup-compatibility/2006">
      <mc:Choice Requires="x14">
        <oleObject progId="Equation.3" shapeId="2583" r:id="rId538">
          <objectPr defaultSize="0" r:id="rId4">
            <anchor moveWithCells="1">
              <from>
                <xdr:col>8448</xdr:col>
                <xdr:colOff>518160</xdr:colOff>
                <xdr:row>393219</xdr:row>
                <xdr:rowOff>76200</xdr:rowOff>
              </from>
              <to>
                <xdr:col>8453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83" r:id="rId538"/>
      </mc:Fallback>
    </mc:AlternateContent>
    <mc:AlternateContent xmlns:mc="http://schemas.openxmlformats.org/markup-compatibility/2006">
      <mc:Choice Requires="x14">
        <oleObject progId="Equation.3" shapeId="2584" r:id="rId539">
          <objectPr defaultSize="0" r:id="rId4">
            <anchor moveWithCells="1">
              <from>
                <xdr:col>8448</xdr:col>
                <xdr:colOff>518160</xdr:colOff>
                <xdr:row>458755</xdr:row>
                <xdr:rowOff>76200</xdr:rowOff>
              </from>
              <to>
                <xdr:col>8453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584" r:id="rId539"/>
      </mc:Fallback>
    </mc:AlternateContent>
    <mc:AlternateContent xmlns:mc="http://schemas.openxmlformats.org/markup-compatibility/2006">
      <mc:Choice Requires="x14">
        <oleObject progId="Equation.3" shapeId="2585" r:id="rId540">
          <objectPr defaultSize="0" r:id="rId4">
            <anchor moveWithCells="1">
              <from>
                <xdr:col>8448</xdr:col>
                <xdr:colOff>518160</xdr:colOff>
                <xdr:row>524291</xdr:row>
                <xdr:rowOff>76200</xdr:rowOff>
              </from>
              <to>
                <xdr:col>8453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585" r:id="rId540"/>
      </mc:Fallback>
    </mc:AlternateContent>
    <mc:AlternateContent xmlns:mc="http://schemas.openxmlformats.org/markup-compatibility/2006">
      <mc:Choice Requires="x14">
        <oleObject progId="Equation.3" shapeId="2586" r:id="rId541">
          <objectPr defaultSize="0" r:id="rId4">
            <anchor moveWithCells="1">
              <from>
                <xdr:col>8448</xdr:col>
                <xdr:colOff>518160</xdr:colOff>
                <xdr:row>589827</xdr:row>
                <xdr:rowOff>76200</xdr:rowOff>
              </from>
              <to>
                <xdr:col>8453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586" r:id="rId541"/>
      </mc:Fallback>
    </mc:AlternateContent>
    <mc:AlternateContent xmlns:mc="http://schemas.openxmlformats.org/markup-compatibility/2006">
      <mc:Choice Requires="x14">
        <oleObject progId="Equation.3" shapeId="2587" r:id="rId542">
          <objectPr defaultSize="0" r:id="rId4">
            <anchor moveWithCells="1">
              <from>
                <xdr:col>8448</xdr:col>
                <xdr:colOff>518160</xdr:colOff>
                <xdr:row>655363</xdr:row>
                <xdr:rowOff>76200</xdr:rowOff>
              </from>
              <to>
                <xdr:col>8453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587" r:id="rId542"/>
      </mc:Fallback>
    </mc:AlternateContent>
    <mc:AlternateContent xmlns:mc="http://schemas.openxmlformats.org/markup-compatibility/2006">
      <mc:Choice Requires="x14">
        <oleObject progId="Equation.3" shapeId="2588" r:id="rId543">
          <objectPr defaultSize="0" r:id="rId4">
            <anchor moveWithCells="1">
              <from>
                <xdr:col>8448</xdr:col>
                <xdr:colOff>518160</xdr:colOff>
                <xdr:row>720899</xdr:row>
                <xdr:rowOff>76200</xdr:rowOff>
              </from>
              <to>
                <xdr:col>8453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588" r:id="rId543"/>
      </mc:Fallback>
    </mc:AlternateContent>
    <mc:AlternateContent xmlns:mc="http://schemas.openxmlformats.org/markup-compatibility/2006">
      <mc:Choice Requires="x14">
        <oleObject progId="Equation.3" shapeId="2589" r:id="rId544">
          <objectPr defaultSize="0" r:id="rId4">
            <anchor moveWithCells="1">
              <from>
                <xdr:col>8448</xdr:col>
                <xdr:colOff>518160</xdr:colOff>
                <xdr:row>786435</xdr:row>
                <xdr:rowOff>76200</xdr:rowOff>
              </from>
              <to>
                <xdr:col>8453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589" r:id="rId544"/>
      </mc:Fallback>
    </mc:AlternateContent>
    <mc:AlternateContent xmlns:mc="http://schemas.openxmlformats.org/markup-compatibility/2006">
      <mc:Choice Requires="x14">
        <oleObject progId="Equation.3" shapeId="2590" r:id="rId545">
          <objectPr defaultSize="0" r:id="rId4">
            <anchor moveWithCells="1">
              <from>
                <xdr:col>8448</xdr:col>
                <xdr:colOff>518160</xdr:colOff>
                <xdr:row>851971</xdr:row>
                <xdr:rowOff>76200</xdr:rowOff>
              </from>
              <to>
                <xdr:col>8453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590" r:id="rId545"/>
      </mc:Fallback>
    </mc:AlternateContent>
    <mc:AlternateContent xmlns:mc="http://schemas.openxmlformats.org/markup-compatibility/2006">
      <mc:Choice Requires="x14">
        <oleObject progId="Equation.3" shapeId="2591" r:id="rId546">
          <objectPr defaultSize="0" r:id="rId4">
            <anchor moveWithCells="1">
              <from>
                <xdr:col>8448</xdr:col>
                <xdr:colOff>518160</xdr:colOff>
                <xdr:row>917507</xdr:row>
                <xdr:rowOff>76200</xdr:rowOff>
              </from>
              <to>
                <xdr:col>8453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591" r:id="rId546"/>
      </mc:Fallback>
    </mc:AlternateContent>
    <mc:AlternateContent xmlns:mc="http://schemas.openxmlformats.org/markup-compatibility/2006">
      <mc:Choice Requires="x14">
        <oleObject progId="Equation.3" shapeId="2592" r:id="rId547">
          <objectPr defaultSize="0" r:id="rId4">
            <anchor moveWithCells="1">
              <from>
                <xdr:col>8448</xdr:col>
                <xdr:colOff>518160</xdr:colOff>
                <xdr:row>983043</xdr:row>
                <xdr:rowOff>76200</xdr:rowOff>
              </from>
              <to>
                <xdr:col>8453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592" r:id="rId547"/>
      </mc:Fallback>
    </mc:AlternateContent>
    <mc:AlternateContent xmlns:mc="http://schemas.openxmlformats.org/markup-compatibility/2006">
      <mc:Choice Requires="x14">
        <oleObject progId="Equation.3" shapeId="2593" r:id="rId548">
          <objectPr defaultSize="0" r:id="rId4">
            <anchor moveWithCells="1">
              <from>
                <xdr:col>8704</xdr:col>
                <xdr:colOff>518160</xdr:colOff>
                <xdr:row>3</xdr:row>
                <xdr:rowOff>76200</xdr:rowOff>
              </from>
              <to>
                <xdr:col>8709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593" r:id="rId548"/>
      </mc:Fallback>
    </mc:AlternateContent>
    <mc:AlternateContent xmlns:mc="http://schemas.openxmlformats.org/markup-compatibility/2006">
      <mc:Choice Requires="x14">
        <oleObject progId="Equation.3" shapeId="2594" r:id="rId549">
          <objectPr defaultSize="0" r:id="rId4">
            <anchor moveWithCells="1">
              <from>
                <xdr:col>8704</xdr:col>
                <xdr:colOff>518160</xdr:colOff>
                <xdr:row>65539</xdr:row>
                <xdr:rowOff>76200</xdr:rowOff>
              </from>
              <to>
                <xdr:col>8709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594" r:id="rId549"/>
      </mc:Fallback>
    </mc:AlternateContent>
    <mc:AlternateContent xmlns:mc="http://schemas.openxmlformats.org/markup-compatibility/2006">
      <mc:Choice Requires="x14">
        <oleObject progId="Equation.3" shapeId="2595" r:id="rId550">
          <objectPr defaultSize="0" r:id="rId4">
            <anchor moveWithCells="1">
              <from>
                <xdr:col>8704</xdr:col>
                <xdr:colOff>518160</xdr:colOff>
                <xdr:row>131075</xdr:row>
                <xdr:rowOff>76200</xdr:rowOff>
              </from>
              <to>
                <xdr:col>8709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595" r:id="rId550"/>
      </mc:Fallback>
    </mc:AlternateContent>
    <mc:AlternateContent xmlns:mc="http://schemas.openxmlformats.org/markup-compatibility/2006">
      <mc:Choice Requires="x14">
        <oleObject progId="Equation.3" shapeId="2596" r:id="rId551">
          <objectPr defaultSize="0" r:id="rId4">
            <anchor moveWithCells="1">
              <from>
                <xdr:col>8704</xdr:col>
                <xdr:colOff>518160</xdr:colOff>
                <xdr:row>196611</xdr:row>
                <xdr:rowOff>76200</xdr:rowOff>
              </from>
              <to>
                <xdr:col>8709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596" r:id="rId551"/>
      </mc:Fallback>
    </mc:AlternateContent>
    <mc:AlternateContent xmlns:mc="http://schemas.openxmlformats.org/markup-compatibility/2006">
      <mc:Choice Requires="x14">
        <oleObject progId="Equation.3" shapeId="2597" r:id="rId552">
          <objectPr defaultSize="0" r:id="rId4">
            <anchor moveWithCells="1">
              <from>
                <xdr:col>8704</xdr:col>
                <xdr:colOff>518160</xdr:colOff>
                <xdr:row>262147</xdr:row>
                <xdr:rowOff>76200</xdr:rowOff>
              </from>
              <to>
                <xdr:col>8709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597" r:id="rId552"/>
      </mc:Fallback>
    </mc:AlternateContent>
    <mc:AlternateContent xmlns:mc="http://schemas.openxmlformats.org/markup-compatibility/2006">
      <mc:Choice Requires="x14">
        <oleObject progId="Equation.3" shapeId="2598" r:id="rId553">
          <objectPr defaultSize="0" r:id="rId4">
            <anchor moveWithCells="1">
              <from>
                <xdr:col>8704</xdr:col>
                <xdr:colOff>518160</xdr:colOff>
                <xdr:row>327683</xdr:row>
                <xdr:rowOff>76200</xdr:rowOff>
              </from>
              <to>
                <xdr:col>8709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598" r:id="rId553"/>
      </mc:Fallback>
    </mc:AlternateContent>
    <mc:AlternateContent xmlns:mc="http://schemas.openxmlformats.org/markup-compatibility/2006">
      <mc:Choice Requires="x14">
        <oleObject progId="Equation.3" shapeId="2599" r:id="rId554">
          <objectPr defaultSize="0" r:id="rId4">
            <anchor moveWithCells="1">
              <from>
                <xdr:col>8704</xdr:col>
                <xdr:colOff>518160</xdr:colOff>
                <xdr:row>393219</xdr:row>
                <xdr:rowOff>76200</xdr:rowOff>
              </from>
              <to>
                <xdr:col>8709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599" r:id="rId554"/>
      </mc:Fallback>
    </mc:AlternateContent>
    <mc:AlternateContent xmlns:mc="http://schemas.openxmlformats.org/markup-compatibility/2006">
      <mc:Choice Requires="x14">
        <oleObject progId="Equation.3" shapeId="2600" r:id="rId555">
          <objectPr defaultSize="0" r:id="rId4">
            <anchor moveWithCells="1">
              <from>
                <xdr:col>8704</xdr:col>
                <xdr:colOff>518160</xdr:colOff>
                <xdr:row>458755</xdr:row>
                <xdr:rowOff>76200</xdr:rowOff>
              </from>
              <to>
                <xdr:col>8709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00" r:id="rId555"/>
      </mc:Fallback>
    </mc:AlternateContent>
    <mc:AlternateContent xmlns:mc="http://schemas.openxmlformats.org/markup-compatibility/2006">
      <mc:Choice Requires="x14">
        <oleObject progId="Equation.3" shapeId="2601" r:id="rId556">
          <objectPr defaultSize="0" r:id="rId4">
            <anchor moveWithCells="1">
              <from>
                <xdr:col>8704</xdr:col>
                <xdr:colOff>518160</xdr:colOff>
                <xdr:row>524291</xdr:row>
                <xdr:rowOff>76200</xdr:rowOff>
              </from>
              <to>
                <xdr:col>8709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01" r:id="rId556"/>
      </mc:Fallback>
    </mc:AlternateContent>
    <mc:AlternateContent xmlns:mc="http://schemas.openxmlformats.org/markup-compatibility/2006">
      <mc:Choice Requires="x14">
        <oleObject progId="Equation.3" shapeId="2602" r:id="rId557">
          <objectPr defaultSize="0" r:id="rId4">
            <anchor moveWithCells="1">
              <from>
                <xdr:col>8704</xdr:col>
                <xdr:colOff>518160</xdr:colOff>
                <xdr:row>589827</xdr:row>
                <xdr:rowOff>76200</xdr:rowOff>
              </from>
              <to>
                <xdr:col>8709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02" r:id="rId557"/>
      </mc:Fallback>
    </mc:AlternateContent>
    <mc:AlternateContent xmlns:mc="http://schemas.openxmlformats.org/markup-compatibility/2006">
      <mc:Choice Requires="x14">
        <oleObject progId="Equation.3" shapeId="2603" r:id="rId558">
          <objectPr defaultSize="0" r:id="rId4">
            <anchor moveWithCells="1">
              <from>
                <xdr:col>8704</xdr:col>
                <xdr:colOff>518160</xdr:colOff>
                <xdr:row>655363</xdr:row>
                <xdr:rowOff>76200</xdr:rowOff>
              </from>
              <to>
                <xdr:col>8709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03" r:id="rId558"/>
      </mc:Fallback>
    </mc:AlternateContent>
    <mc:AlternateContent xmlns:mc="http://schemas.openxmlformats.org/markup-compatibility/2006">
      <mc:Choice Requires="x14">
        <oleObject progId="Equation.3" shapeId="2604" r:id="rId559">
          <objectPr defaultSize="0" r:id="rId4">
            <anchor moveWithCells="1">
              <from>
                <xdr:col>8704</xdr:col>
                <xdr:colOff>518160</xdr:colOff>
                <xdr:row>720899</xdr:row>
                <xdr:rowOff>76200</xdr:rowOff>
              </from>
              <to>
                <xdr:col>8709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604" r:id="rId559"/>
      </mc:Fallback>
    </mc:AlternateContent>
    <mc:AlternateContent xmlns:mc="http://schemas.openxmlformats.org/markup-compatibility/2006">
      <mc:Choice Requires="x14">
        <oleObject progId="Equation.3" shapeId="2605" r:id="rId560">
          <objectPr defaultSize="0" r:id="rId4">
            <anchor moveWithCells="1">
              <from>
                <xdr:col>8704</xdr:col>
                <xdr:colOff>518160</xdr:colOff>
                <xdr:row>786435</xdr:row>
                <xdr:rowOff>76200</xdr:rowOff>
              </from>
              <to>
                <xdr:col>8709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605" r:id="rId560"/>
      </mc:Fallback>
    </mc:AlternateContent>
    <mc:AlternateContent xmlns:mc="http://schemas.openxmlformats.org/markup-compatibility/2006">
      <mc:Choice Requires="x14">
        <oleObject progId="Equation.3" shapeId="2606" r:id="rId561">
          <objectPr defaultSize="0" r:id="rId4">
            <anchor moveWithCells="1">
              <from>
                <xdr:col>8704</xdr:col>
                <xdr:colOff>518160</xdr:colOff>
                <xdr:row>851971</xdr:row>
                <xdr:rowOff>76200</xdr:rowOff>
              </from>
              <to>
                <xdr:col>8709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606" r:id="rId561"/>
      </mc:Fallback>
    </mc:AlternateContent>
    <mc:AlternateContent xmlns:mc="http://schemas.openxmlformats.org/markup-compatibility/2006">
      <mc:Choice Requires="x14">
        <oleObject progId="Equation.3" shapeId="2607" r:id="rId562">
          <objectPr defaultSize="0" r:id="rId4">
            <anchor moveWithCells="1">
              <from>
                <xdr:col>8704</xdr:col>
                <xdr:colOff>518160</xdr:colOff>
                <xdr:row>917507</xdr:row>
                <xdr:rowOff>76200</xdr:rowOff>
              </from>
              <to>
                <xdr:col>8709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607" r:id="rId562"/>
      </mc:Fallback>
    </mc:AlternateContent>
    <mc:AlternateContent xmlns:mc="http://schemas.openxmlformats.org/markup-compatibility/2006">
      <mc:Choice Requires="x14">
        <oleObject progId="Equation.3" shapeId="2608" r:id="rId563">
          <objectPr defaultSize="0" r:id="rId4">
            <anchor moveWithCells="1">
              <from>
                <xdr:col>8704</xdr:col>
                <xdr:colOff>518160</xdr:colOff>
                <xdr:row>983043</xdr:row>
                <xdr:rowOff>76200</xdr:rowOff>
              </from>
              <to>
                <xdr:col>8709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608" r:id="rId563"/>
      </mc:Fallback>
    </mc:AlternateContent>
    <mc:AlternateContent xmlns:mc="http://schemas.openxmlformats.org/markup-compatibility/2006">
      <mc:Choice Requires="x14">
        <oleObject progId="Equation.3" shapeId="2609" r:id="rId564">
          <objectPr defaultSize="0" r:id="rId4">
            <anchor moveWithCells="1">
              <from>
                <xdr:col>8960</xdr:col>
                <xdr:colOff>518160</xdr:colOff>
                <xdr:row>3</xdr:row>
                <xdr:rowOff>76200</xdr:rowOff>
              </from>
              <to>
                <xdr:col>8965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609" r:id="rId564"/>
      </mc:Fallback>
    </mc:AlternateContent>
    <mc:AlternateContent xmlns:mc="http://schemas.openxmlformats.org/markup-compatibility/2006">
      <mc:Choice Requires="x14">
        <oleObject progId="Equation.3" shapeId="2610" r:id="rId565">
          <objectPr defaultSize="0" r:id="rId4">
            <anchor moveWithCells="1">
              <from>
                <xdr:col>8960</xdr:col>
                <xdr:colOff>518160</xdr:colOff>
                <xdr:row>65539</xdr:row>
                <xdr:rowOff>76200</xdr:rowOff>
              </from>
              <to>
                <xdr:col>8965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610" r:id="rId565"/>
      </mc:Fallback>
    </mc:AlternateContent>
    <mc:AlternateContent xmlns:mc="http://schemas.openxmlformats.org/markup-compatibility/2006">
      <mc:Choice Requires="x14">
        <oleObject progId="Equation.3" shapeId="2611" r:id="rId566">
          <objectPr defaultSize="0" r:id="rId4">
            <anchor moveWithCells="1">
              <from>
                <xdr:col>8960</xdr:col>
                <xdr:colOff>518160</xdr:colOff>
                <xdr:row>131075</xdr:row>
                <xdr:rowOff>76200</xdr:rowOff>
              </from>
              <to>
                <xdr:col>8965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611" r:id="rId566"/>
      </mc:Fallback>
    </mc:AlternateContent>
    <mc:AlternateContent xmlns:mc="http://schemas.openxmlformats.org/markup-compatibility/2006">
      <mc:Choice Requires="x14">
        <oleObject progId="Equation.3" shapeId="2612" r:id="rId567">
          <objectPr defaultSize="0" r:id="rId4">
            <anchor moveWithCells="1">
              <from>
                <xdr:col>8960</xdr:col>
                <xdr:colOff>518160</xdr:colOff>
                <xdr:row>196611</xdr:row>
                <xdr:rowOff>76200</xdr:rowOff>
              </from>
              <to>
                <xdr:col>8965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612" r:id="rId567"/>
      </mc:Fallback>
    </mc:AlternateContent>
    <mc:AlternateContent xmlns:mc="http://schemas.openxmlformats.org/markup-compatibility/2006">
      <mc:Choice Requires="x14">
        <oleObject progId="Equation.3" shapeId="2613" r:id="rId568">
          <objectPr defaultSize="0" r:id="rId4">
            <anchor moveWithCells="1">
              <from>
                <xdr:col>8960</xdr:col>
                <xdr:colOff>518160</xdr:colOff>
                <xdr:row>262147</xdr:row>
                <xdr:rowOff>76200</xdr:rowOff>
              </from>
              <to>
                <xdr:col>8965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613" r:id="rId568"/>
      </mc:Fallback>
    </mc:AlternateContent>
    <mc:AlternateContent xmlns:mc="http://schemas.openxmlformats.org/markup-compatibility/2006">
      <mc:Choice Requires="x14">
        <oleObject progId="Equation.3" shapeId="2614" r:id="rId569">
          <objectPr defaultSize="0" r:id="rId4">
            <anchor moveWithCells="1">
              <from>
                <xdr:col>8960</xdr:col>
                <xdr:colOff>518160</xdr:colOff>
                <xdr:row>327683</xdr:row>
                <xdr:rowOff>76200</xdr:rowOff>
              </from>
              <to>
                <xdr:col>8965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614" r:id="rId569"/>
      </mc:Fallback>
    </mc:AlternateContent>
    <mc:AlternateContent xmlns:mc="http://schemas.openxmlformats.org/markup-compatibility/2006">
      <mc:Choice Requires="x14">
        <oleObject progId="Equation.3" shapeId="2615" r:id="rId570">
          <objectPr defaultSize="0" r:id="rId4">
            <anchor moveWithCells="1">
              <from>
                <xdr:col>8960</xdr:col>
                <xdr:colOff>518160</xdr:colOff>
                <xdr:row>393219</xdr:row>
                <xdr:rowOff>76200</xdr:rowOff>
              </from>
              <to>
                <xdr:col>8965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615" r:id="rId570"/>
      </mc:Fallback>
    </mc:AlternateContent>
    <mc:AlternateContent xmlns:mc="http://schemas.openxmlformats.org/markup-compatibility/2006">
      <mc:Choice Requires="x14">
        <oleObject progId="Equation.3" shapeId="2616" r:id="rId571">
          <objectPr defaultSize="0" r:id="rId4">
            <anchor moveWithCells="1">
              <from>
                <xdr:col>8960</xdr:col>
                <xdr:colOff>518160</xdr:colOff>
                <xdr:row>458755</xdr:row>
                <xdr:rowOff>76200</xdr:rowOff>
              </from>
              <to>
                <xdr:col>8965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16" r:id="rId571"/>
      </mc:Fallback>
    </mc:AlternateContent>
    <mc:AlternateContent xmlns:mc="http://schemas.openxmlformats.org/markup-compatibility/2006">
      <mc:Choice Requires="x14">
        <oleObject progId="Equation.3" shapeId="2617" r:id="rId572">
          <objectPr defaultSize="0" r:id="rId4">
            <anchor moveWithCells="1">
              <from>
                <xdr:col>8960</xdr:col>
                <xdr:colOff>518160</xdr:colOff>
                <xdr:row>524291</xdr:row>
                <xdr:rowOff>76200</xdr:rowOff>
              </from>
              <to>
                <xdr:col>8965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17" r:id="rId572"/>
      </mc:Fallback>
    </mc:AlternateContent>
    <mc:AlternateContent xmlns:mc="http://schemas.openxmlformats.org/markup-compatibility/2006">
      <mc:Choice Requires="x14">
        <oleObject progId="Equation.3" shapeId="2618" r:id="rId573">
          <objectPr defaultSize="0" r:id="rId4">
            <anchor moveWithCells="1">
              <from>
                <xdr:col>8960</xdr:col>
                <xdr:colOff>518160</xdr:colOff>
                <xdr:row>589827</xdr:row>
                <xdr:rowOff>76200</xdr:rowOff>
              </from>
              <to>
                <xdr:col>8965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18" r:id="rId573"/>
      </mc:Fallback>
    </mc:AlternateContent>
    <mc:AlternateContent xmlns:mc="http://schemas.openxmlformats.org/markup-compatibility/2006">
      <mc:Choice Requires="x14">
        <oleObject progId="Equation.3" shapeId="2619" r:id="rId574">
          <objectPr defaultSize="0" r:id="rId4">
            <anchor moveWithCells="1">
              <from>
                <xdr:col>8960</xdr:col>
                <xdr:colOff>518160</xdr:colOff>
                <xdr:row>655363</xdr:row>
                <xdr:rowOff>76200</xdr:rowOff>
              </from>
              <to>
                <xdr:col>8965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19" r:id="rId574"/>
      </mc:Fallback>
    </mc:AlternateContent>
    <mc:AlternateContent xmlns:mc="http://schemas.openxmlformats.org/markup-compatibility/2006">
      <mc:Choice Requires="x14">
        <oleObject progId="Equation.3" shapeId="2620" r:id="rId575">
          <objectPr defaultSize="0" r:id="rId4">
            <anchor moveWithCells="1">
              <from>
                <xdr:col>8960</xdr:col>
                <xdr:colOff>518160</xdr:colOff>
                <xdr:row>720899</xdr:row>
                <xdr:rowOff>76200</xdr:rowOff>
              </from>
              <to>
                <xdr:col>8965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620" r:id="rId575"/>
      </mc:Fallback>
    </mc:AlternateContent>
    <mc:AlternateContent xmlns:mc="http://schemas.openxmlformats.org/markup-compatibility/2006">
      <mc:Choice Requires="x14">
        <oleObject progId="Equation.3" shapeId="2621" r:id="rId576">
          <objectPr defaultSize="0" r:id="rId4">
            <anchor moveWithCells="1">
              <from>
                <xdr:col>8960</xdr:col>
                <xdr:colOff>518160</xdr:colOff>
                <xdr:row>786435</xdr:row>
                <xdr:rowOff>76200</xdr:rowOff>
              </from>
              <to>
                <xdr:col>8965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621" r:id="rId576"/>
      </mc:Fallback>
    </mc:AlternateContent>
    <mc:AlternateContent xmlns:mc="http://schemas.openxmlformats.org/markup-compatibility/2006">
      <mc:Choice Requires="x14">
        <oleObject progId="Equation.3" shapeId="2622" r:id="rId577">
          <objectPr defaultSize="0" r:id="rId4">
            <anchor moveWithCells="1">
              <from>
                <xdr:col>8960</xdr:col>
                <xdr:colOff>518160</xdr:colOff>
                <xdr:row>851971</xdr:row>
                <xdr:rowOff>76200</xdr:rowOff>
              </from>
              <to>
                <xdr:col>8965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622" r:id="rId577"/>
      </mc:Fallback>
    </mc:AlternateContent>
    <mc:AlternateContent xmlns:mc="http://schemas.openxmlformats.org/markup-compatibility/2006">
      <mc:Choice Requires="x14">
        <oleObject progId="Equation.3" shapeId="2623" r:id="rId578">
          <objectPr defaultSize="0" r:id="rId4">
            <anchor moveWithCells="1">
              <from>
                <xdr:col>8960</xdr:col>
                <xdr:colOff>518160</xdr:colOff>
                <xdr:row>917507</xdr:row>
                <xdr:rowOff>76200</xdr:rowOff>
              </from>
              <to>
                <xdr:col>8965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623" r:id="rId578"/>
      </mc:Fallback>
    </mc:AlternateContent>
    <mc:AlternateContent xmlns:mc="http://schemas.openxmlformats.org/markup-compatibility/2006">
      <mc:Choice Requires="x14">
        <oleObject progId="Equation.3" shapeId="2624" r:id="rId579">
          <objectPr defaultSize="0" r:id="rId4">
            <anchor moveWithCells="1">
              <from>
                <xdr:col>8960</xdr:col>
                <xdr:colOff>518160</xdr:colOff>
                <xdr:row>983043</xdr:row>
                <xdr:rowOff>76200</xdr:rowOff>
              </from>
              <to>
                <xdr:col>8965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624" r:id="rId579"/>
      </mc:Fallback>
    </mc:AlternateContent>
    <mc:AlternateContent xmlns:mc="http://schemas.openxmlformats.org/markup-compatibility/2006">
      <mc:Choice Requires="x14">
        <oleObject progId="Equation.3" shapeId="2625" r:id="rId580">
          <objectPr defaultSize="0" r:id="rId4">
            <anchor moveWithCells="1">
              <from>
                <xdr:col>9216</xdr:col>
                <xdr:colOff>518160</xdr:colOff>
                <xdr:row>3</xdr:row>
                <xdr:rowOff>76200</xdr:rowOff>
              </from>
              <to>
                <xdr:col>9221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625" r:id="rId580"/>
      </mc:Fallback>
    </mc:AlternateContent>
    <mc:AlternateContent xmlns:mc="http://schemas.openxmlformats.org/markup-compatibility/2006">
      <mc:Choice Requires="x14">
        <oleObject progId="Equation.3" shapeId="2626" r:id="rId581">
          <objectPr defaultSize="0" r:id="rId4">
            <anchor moveWithCells="1">
              <from>
                <xdr:col>9216</xdr:col>
                <xdr:colOff>518160</xdr:colOff>
                <xdr:row>65539</xdr:row>
                <xdr:rowOff>76200</xdr:rowOff>
              </from>
              <to>
                <xdr:col>9221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626" r:id="rId581"/>
      </mc:Fallback>
    </mc:AlternateContent>
    <mc:AlternateContent xmlns:mc="http://schemas.openxmlformats.org/markup-compatibility/2006">
      <mc:Choice Requires="x14">
        <oleObject progId="Equation.3" shapeId="2627" r:id="rId582">
          <objectPr defaultSize="0" r:id="rId4">
            <anchor moveWithCells="1">
              <from>
                <xdr:col>9216</xdr:col>
                <xdr:colOff>518160</xdr:colOff>
                <xdr:row>131075</xdr:row>
                <xdr:rowOff>76200</xdr:rowOff>
              </from>
              <to>
                <xdr:col>9221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627" r:id="rId582"/>
      </mc:Fallback>
    </mc:AlternateContent>
    <mc:AlternateContent xmlns:mc="http://schemas.openxmlformats.org/markup-compatibility/2006">
      <mc:Choice Requires="x14">
        <oleObject progId="Equation.3" shapeId="2628" r:id="rId583">
          <objectPr defaultSize="0" r:id="rId4">
            <anchor moveWithCells="1">
              <from>
                <xdr:col>9216</xdr:col>
                <xdr:colOff>518160</xdr:colOff>
                <xdr:row>196611</xdr:row>
                <xdr:rowOff>76200</xdr:rowOff>
              </from>
              <to>
                <xdr:col>9221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628" r:id="rId583"/>
      </mc:Fallback>
    </mc:AlternateContent>
    <mc:AlternateContent xmlns:mc="http://schemas.openxmlformats.org/markup-compatibility/2006">
      <mc:Choice Requires="x14">
        <oleObject progId="Equation.3" shapeId="2629" r:id="rId584">
          <objectPr defaultSize="0" r:id="rId4">
            <anchor moveWithCells="1">
              <from>
                <xdr:col>9216</xdr:col>
                <xdr:colOff>518160</xdr:colOff>
                <xdr:row>262147</xdr:row>
                <xdr:rowOff>76200</xdr:rowOff>
              </from>
              <to>
                <xdr:col>9221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629" r:id="rId584"/>
      </mc:Fallback>
    </mc:AlternateContent>
    <mc:AlternateContent xmlns:mc="http://schemas.openxmlformats.org/markup-compatibility/2006">
      <mc:Choice Requires="x14">
        <oleObject progId="Equation.3" shapeId="2630" r:id="rId585">
          <objectPr defaultSize="0" r:id="rId4">
            <anchor moveWithCells="1">
              <from>
                <xdr:col>9216</xdr:col>
                <xdr:colOff>518160</xdr:colOff>
                <xdr:row>327683</xdr:row>
                <xdr:rowOff>76200</xdr:rowOff>
              </from>
              <to>
                <xdr:col>9221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630" r:id="rId585"/>
      </mc:Fallback>
    </mc:AlternateContent>
    <mc:AlternateContent xmlns:mc="http://schemas.openxmlformats.org/markup-compatibility/2006">
      <mc:Choice Requires="x14">
        <oleObject progId="Equation.3" shapeId="2631" r:id="rId586">
          <objectPr defaultSize="0" r:id="rId4">
            <anchor moveWithCells="1">
              <from>
                <xdr:col>9216</xdr:col>
                <xdr:colOff>518160</xdr:colOff>
                <xdr:row>393219</xdr:row>
                <xdr:rowOff>76200</xdr:rowOff>
              </from>
              <to>
                <xdr:col>9221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631" r:id="rId586"/>
      </mc:Fallback>
    </mc:AlternateContent>
    <mc:AlternateContent xmlns:mc="http://schemas.openxmlformats.org/markup-compatibility/2006">
      <mc:Choice Requires="x14">
        <oleObject progId="Equation.3" shapeId="2632" r:id="rId587">
          <objectPr defaultSize="0" r:id="rId4">
            <anchor moveWithCells="1">
              <from>
                <xdr:col>9216</xdr:col>
                <xdr:colOff>518160</xdr:colOff>
                <xdr:row>458755</xdr:row>
                <xdr:rowOff>76200</xdr:rowOff>
              </from>
              <to>
                <xdr:col>9221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32" r:id="rId587"/>
      </mc:Fallback>
    </mc:AlternateContent>
    <mc:AlternateContent xmlns:mc="http://schemas.openxmlformats.org/markup-compatibility/2006">
      <mc:Choice Requires="x14">
        <oleObject progId="Equation.3" shapeId="2633" r:id="rId588">
          <objectPr defaultSize="0" r:id="rId4">
            <anchor moveWithCells="1">
              <from>
                <xdr:col>9216</xdr:col>
                <xdr:colOff>518160</xdr:colOff>
                <xdr:row>524291</xdr:row>
                <xdr:rowOff>76200</xdr:rowOff>
              </from>
              <to>
                <xdr:col>9221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33" r:id="rId588"/>
      </mc:Fallback>
    </mc:AlternateContent>
    <mc:AlternateContent xmlns:mc="http://schemas.openxmlformats.org/markup-compatibility/2006">
      <mc:Choice Requires="x14">
        <oleObject progId="Equation.3" shapeId="2634" r:id="rId589">
          <objectPr defaultSize="0" r:id="rId4">
            <anchor moveWithCells="1">
              <from>
                <xdr:col>9216</xdr:col>
                <xdr:colOff>518160</xdr:colOff>
                <xdr:row>589827</xdr:row>
                <xdr:rowOff>76200</xdr:rowOff>
              </from>
              <to>
                <xdr:col>9221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34" r:id="rId589"/>
      </mc:Fallback>
    </mc:AlternateContent>
    <mc:AlternateContent xmlns:mc="http://schemas.openxmlformats.org/markup-compatibility/2006">
      <mc:Choice Requires="x14">
        <oleObject progId="Equation.3" shapeId="2635" r:id="rId590">
          <objectPr defaultSize="0" r:id="rId4">
            <anchor moveWithCells="1">
              <from>
                <xdr:col>9216</xdr:col>
                <xdr:colOff>518160</xdr:colOff>
                <xdr:row>655363</xdr:row>
                <xdr:rowOff>76200</xdr:rowOff>
              </from>
              <to>
                <xdr:col>9221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35" r:id="rId590"/>
      </mc:Fallback>
    </mc:AlternateContent>
    <mc:AlternateContent xmlns:mc="http://schemas.openxmlformats.org/markup-compatibility/2006">
      <mc:Choice Requires="x14">
        <oleObject progId="Equation.3" shapeId="2636" r:id="rId591">
          <objectPr defaultSize="0" r:id="rId4">
            <anchor moveWithCells="1">
              <from>
                <xdr:col>9216</xdr:col>
                <xdr:colOff>518160</xdr:colOff>
                <xdr:row>720899</xdr:row>
                <xdr:rowOff>76200</xdr:rowOff>
              </from>
              <to>
                <xdr:col>9221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636" r:id="rId591"/>
      </mc:Fallback>
    </mc:AlternateContent>
    <mc:AlternateContent xmlns:mc="http://schemas.openxmlformats.org/markup-compatibility/2006">
      <mc:Choice Requires="x14">
        <oleObject progId="Equation.3" shapeId="2637" r:id="rId592">
          <objectPr defaultSize="0" r:id="rId4">
            <anchor moveWithCells="1">
              <from>
                <xdr:col>9216</xdr:col>
                <xdr:colOff>518160</xdr:colOff>
                <xdr:row>786435</xdr:row>
                <xdr:rowOff>76200</xdr:rowOff>
              </from>
              <to>
                <xdr:col>9221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637" r:id="rId592"/>
      </mc:Fallback>
    </mc:AlternateContent>
    <mc:AlternateContent xmlns:mc="http://schemas.openxmlformats.org/markup-compatibility/2006">
      <mc:Choice Requires="x14">
        <oleObject progId="Equation.3" shapeId="2638" r:id="rId593">
          <objectPr defaultSize="0" r:id="rId4">
            <anchor moveWithCells="1">
              <from>
                <xdr:col>9216</xdr:col>
                <xdr:colOff>518160</xdr:colOff>
                <xdr:row>851971</xdr:row>
                <xdr:rowOff>76200</xdr:rowOff>
              </from>
              <to>
                <xdr:col>9221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638" r:id="rId593"/>
      </mc:Fallback>
    </mc:AlternateContent>
    <mc:AlternateContent xmlns:mc="http://schemas.openxmlformats.org/markup-compatibility/2006">
      <mc:Choice Requires="x14">
        <oleObject progId="Equation.3" shapeId="2639" r:id="rId594">
          <objectPr defaultSize="0" r:id="rId4">
            <anchor moveWithCells="1">
              <from>
                <xdr:col>9216</xdr:col>
                <xdr:colOff>518160</xdr:colOff>
                <xdr:row>917507</xdr:row>
                <xdr:rowOff>76200</xdr:rowOff>
              </from>
              <to>
                <xdr:col>9221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639" r:id="rId594"/>
      </mc:Fallback>
    </mc:AlternateContent>
    <mc:AlternateContent xmlns:mc="http://schemas.openxmlformats.org/markup-compatibility/2006">
      <mc:Choice Requires="x14">
        <oleObject progId="Equation.3" shapeId="2640" r:id="rId595">
          <objectPr defaultSize="0" r:id="rId4">
            <anchor moveWithCells="1">
              <from>
                <xdr:col>9216</xdr:col>
                <xdr:colOff>518160</xdr:colOff>
                <xdr:row>983043</xdr:row>
                <xdr:rowOff>76200</xdr:rowOff>
              </from>
              <to>
                <xdr:col>9221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640" r:id="rId595"/>
      </mc:Fallback>
    </mc:AlternateContent>
    <mc:AlternateContent xmlns:mc="http://schemas.openxmlformats.org/markup-compatibility/2006">
      <mc:Choice Requires="x14">
        <oleObject progId="Equation.3" shapeId="2641" r:id="rId596">
          <objectPr defaultSize="0" r:id="rId4">
            <anchor moveWithCells="1">
              <from>
                <xdr:col>9472</xdr:col>
                <xdr:colOff>518160</xdr:colOff>
                <xdr:row>3</xdr:row>
                <xdr:rowOff>76200</xdr:rowOff>
              </from>
              <to>
                <xdr:col>9477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641" r:id="rId596"/>
      </mc:Fallback>
    </mc:AlternateContent>
    <mc:AlternateContent xmlns:mc="http://schemas.openxmlformats.org/markup-compatibility/2006">
      <mc:Choice Requires="x14">
        <oleObject progId="Equation.3" shapeId="2642" r:id="rId597">
          <objectPr defaultSize="0" r:id="rId4">
            <anchor moveWithCells="1">
              <from>
                <xdr:col>9472</xdr:col>
                <xdr:colOff>518160</xdr:colOff>
                <xdr:row>65539</xdr:row>
                <xdr:rowOff>76200</xdr:rowOff>
              </from>
              <to>
                <xdr:col>9477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642" r:id="rId597"/>
      </mc:Fallback>
    </mc:AlternateContent>
    <mc:AlternateContent xmlns:mc="http://schemas.openxmlformats.org/markup-compatibility/2006">
      <mc:Choice Requires="x14">
        <oleObject progId="Equation.3" shapeId="2643" r:id="rId598">
          <objectPr defaultSize="0" r:id="rId4">
            <anchor moveWithCells="1">
              <from>
                <xdr:col>9472</xdr:col>
                <xdr:colOff>518160</xdr:colOff>
                <xdr:row>131075</xdr:row>
                <xdr:rowOff>76200</xdr:rowOff>
              </from>
              <to>
                <xdr:col>9477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643" r:id="rId598"/>
      </mc:Fallback>
    </mc:AlternateContent>
    <mc:AlternateContent xmlns:mc="http://schemas.openxmlformats.org/markup-compatibility/2006">
      <mc:Choice Requires="x14">
        <oleObject progId="Equation.3" shapeId="2644" r:id="rId599">
          <objectPr defaultSize="0" r:id="rId4">
            <anchor moveWithCells="1">
              <from>
                <xdr:col>9472</xdr:col>
                <xdr:colOff>518160</xdr:colOff>
                <xdr:row>196611</xdr:row>
                <xdr:rowOff>76200</xdr:rowOff>
              </from>
              <to>
                <xdr:col>9477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644" r:id="rId599"/>
      </mc:Fallback>
    </mc:AlternateContent>
    <mc:AlternateContent xmlns:mc="http://schemas.openxmlformats.org/markup-compatibility/2006">
      <mc:Choice Requires="x14">
        <oleObject progId="Equation.3" shapeId="2645" r:id="rId600">
          <objectPr defaultSize="0" r:id="rId4">
            <anchor moveWithCells="1">
              <from>
                <xdr:col>9472</xdr:col>
                <xdr:colOff>518160</xdr:colOff>
                <xdr:row>262147</xdr:row>
                <xdr:rowOff>76200</xdr:rowOff>
              </from>
              <to>
                <xdr:col>9477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645" r:id="rId600"/>
      </mc:Fallback>
    </mc:AlternateContent>
    <mc:AlternateContent xmlns:mc="http://schemas.openxmlformats.org/markup-compatibility/2006">
      <mc:Choice Requires="x14">
        <oleObject progId="Equation.3" shapeId="2646" r:id="rId601">
          <objectPr defaultSize="0" r:id="rId4">
            <anchor moveWithCells="1">
              <from>
                <xdr:col>9472</xdr:col>
                <xdr:colOff>518160</xdr:colOff>
                <xdr:row>327683</xdr:row>
                <xdr:rowOff>76200</xdr:rowOff>
              </from>
              <to>
                <xdr:col>9477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646" r:id="rId601"/>
      </mc:Fallback>
    </mc:AlternateContent>
    <mc:AlternateContent xmlns:mc="http://schemas.openxmlformats.org/markup-compatibility/2006">
      <mc:Choice Requires="x14">
        <oleObject progId="Equation.3" shapeId="2647" r:id="rId602">
          <objectPr defaultSize="0" r:id="rId4">
            <anchor moveWithCells="1">
              <from>
                <xdr:col>9472</xdr:col>
                <xdr:colOff>518160</xdr:colOff>
                <xdr:row>393219</xdr:row>
                <xdr:rowOff>76200</xdr:rowOff>
              </from>
              <to>
                <xdr:col>9477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647" r:id="rId602"/>
      </mc:Fallback>
    </mc:AlternateContent>
    <mc:AlternateContent xmlns:mc="http://schemas.openxmlformats.org/markup-compatibility/2006">
      <mc:Choice Requires="x14">
        <oleObject progId="Equation.3" shapeId="2648" r:id="rId603">
          <objectPr defaultSize="0" r:id="rId4">
            <anchor moveWithCells="1">
              <from>
                <xdr:col>9472</xdr:col>
                <xdr:colOff>518160</xdr:colOff>
                <xdr:row>458755</xdr:row>
                <xdr:rowOff>76200</xdr:rowOff>
              </from>
              <to>
                <xdr:col>9477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48" r:id="rId603"/>
      </mc:Fallback>
    </mc:AlternateContent>
    <mc:AlternateContent xmlns:mc="http://schemas.openxmlformats.org/markup-compatibility/2006">
      <mc:Choice Requires="x14">
        <oleObject progId="Equation.3" shapeId="2649" r:id="rId604">
          <objectPr defaultSize="0" r:id="rId4">
            <anchor moveWithCells="1">
              <from>
                <xdr:col>9472</xdr:col>
                <xdr:colOff>518160</xdr:colOff>
                <xdr:row>524291</xdr:row>
                <xdr:rowOff>76200</xdr:rowOff>
              </from>
              <to>
                <xdr:col>9477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49" r:id="rId604"/>
      </mc:Fallback>
    </mc:AlternateContent>
    <mc:AlternateContent xmlns:mc="http://schemas.openxmlformats.org/markup-compatibility/2006">
      <mc:Choice Requires="x14">
        <oleObject progId="Equation.3" shapeId="2650" r:id="rId605">
          <objectPr defaultSize="0" r:id="rId4">
            <anchor moveWithCells="1">
              <from>
                <xdr:col>9472</xdr:col>
                <xdr:colOff>518160</xdr:colOff>
                <xdr:row>589827</xdr:row>
                <xdr:rowOff>76200</xdr:rowOff>
              </from>
              <to>
                <xdr:col>9477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50" r:id="rId605"/>
      </mc:Fallback>
    </mc:AlternateContent>
    <mc:AlternateContent xmlns:mc="http://schemas.openxmlformats.org/markup-compatibility/2006">
      <mc:Choice Requires="x14">
        <oleObject progId="Equation.3" shapeId="2651" r:id="rId606">
          <objectPr defaultSize="0" r:id="rId4">
            <anchor moveWithCells="1">
              <from>
                <xdr:col>9472</xdr:col>
                <xdr:colOff>518160</xdr:colOff>
                <xdr:row>655363</xdr:row>
                <xdr:rowOff>76200</xdr:rowOff>
              </from>
              <to>
                <xdr:col>9477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51" r:id="rId606"/>
      </mc:Fallback>
    </mc:AlternateContent>
    <mc:AlternateContent xmlns:mc="http://schemas.openxmlformats.org/markup-compatibility/2006">
      <mc:Choice Requires="x14">
        <oleObject progId="Equation.3" shapeId="2652" r:id="rId607">
          <objectPr defaultSize="0" r:id="rId4">
            <anchor moveWithCells="1">
              <from>
                <xdr:col>9472</xdr:col>
                <xdr:colOff>518160</xdr:colOff>
                <xdr:row>720899</xdr:row>
                <xdr:rowOff>76200</xdr:rowOff>
              </from>
              <to>
                <xdr:col>9477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652" r:id="rId607"/>
      </mc:Fallback>
    </mc:AlternateContent>
    <mc:AlternateContent xmlns:mc="http://schemas.openxmlformats.org/markup-compatibility/2006">
      <mc:Choice Requires="x14">
        <oleObject progId="Equation.3" shapeId="2653" r:id="rId608">
          <objectPr defaultSize="0" r:id="rId4">
            <anchor moveWithCells="1">
              <from>
                <xdr:col>9472</xdr:col>
                <xdr:colOff>518160</xdr:colOff>
                <xdr:row>786435</xdr:row>
                <xdr:rowOff>76200</xdr:rowOff>
              </from>
              <to>
                <xdr:col>9477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653" r:id="rId608"/>
      </mc:Fallback>
    </mc:AlternateContent>
    <mc:AlternateContent xmlns:mc="http://schemas.openxmlformats.org/markup-compatibility/2006">
      <mc:Choice Requires="x14">
        <oleObject progId="Equation.3" shapeId="2654" r:id="rId609">
          <objectPr defaultSize="0" r:id="rId4">
            <anchor moveWithCells="1">
              <from>
                <xdr:col>9472</xdr:col>
                <xdr:colOff>518160</xdr:colOff>
                <xdr:row>851971</xdr:row>
                <xdr:rowOff>76200</xdr:rowOff>
              </from>
              <to>
                <xdr:col>9477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654" r:id="rId609"/>
      </mc:Fallback>
    </mc:AlternateContent>
    <mc:AlternateContent xmlns:mc="http://schemas.openxmlformats.org/markup-compatibility/2006">
      <mc:Choice Requires="x14">
        <oleObject progId="Equation.3" shapeId="2655" r:id="rId610">
          <objectPr defaultSize="0" r:id="rId4">
            <anchor moveWithCells="1">
              <from>
                <xdr:col>9472</xdr:col>
                <xdr:colOff>518160</xdr:colOff>
                <xdr:row>917507</xdr:row>
                <xdr:rowOff>76200</xdr:rowOff>
              </from>
              <to>
                <xdr:col>9477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655" r:id="rId610"/>
      </mc:Fallback>
    </mc:AlternateContent>
    <mc:AlternateContent xmlns:mc="http://schemas.openxmlformats.org/markup-compatibility/2006">
      <mc:Choice Requires="x14">
        <oleObject progId="Equation.3" shapeId="2656" r:id="rId611">
          <objectPr defaultSize="0" r:id="rId4">
            <anchor moveWithCells="1">
              <from>
                <xdr:col>9472</xdr:col>
                <xdr:colOff>518160</xdr:colOff>
                <xdr:row>983043</xdr:row>
                <xdr:rowOff>76200</xdr:rowOff>
              </from>
              <to>
                <xdr:col>9477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656" r:id="rId611"/>
      </mc:Fallback>
    </mc:AlternateContent>
    <mc:AlternateContent xmlns:mc="http://schemas.openxmlformats.org/markup-compatibility/2006">
      <mc:Choice Requires="x14">
        <oleObject progId="Equation.3" shapeId="2657" r:id="rId612">
          <objectPr defaultSize="0" r:id="rId4">
            <anchor moveWithCells="1">
              <from>
                <xdr:col>9728</xdr:col>
                <xdr:colOff>518160</xdr:colOff>
                <xdr:row>3</xdr:row>
                <xdr:rowOff>76200</xdr:rowOff>
              </from>
              <to>
                <xdr:col>9733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657" r:id="rId612"/>
      </mc:Fallback>
    </mc:AlternateContent>
    <mc:AlternateContent xmlns:mc="http://schemas.openxmlformats.org/markup-compatibility/2006">
      <mc:Choice Requires="x14">
        <oleObject progId="Equation.3" shapeId="2658" r:id="rId613">
          <objectPr defaultSize="0" r:id="rId4">
            <anchor moveWithCells="1">
              <from>
                <xdr:col>9728</xdr:col>
                <xdr:colOff>518160</xdr:colOff>
                <xdr:row>65539</xdr:row>
                <xdr:rowOff>76200</xdr:rowOff>
              </from>
              <to>
                <xdr:col>9733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658" r:id="rId613"/>
      </mc:Fallback>
    </mc:AlternateContent>
    <mc:AlternateContent xmlns:mc="http://schemas.openxmlformats.org/markup-compatibility/2006">
      <mc:Choice Requires="x14">
        <oleObject progId="Equation.3" shapeId="2659" r:id="rId614">
          <objectPr defaultSize="0" r:id="rId4">
            <anchor moveWithCells="1">
              <from>
                <xdr:col>9728</xdr:col>
                <xdr:colOff>518160</xdr:colOff>
                <xdr:row>131075</xdr:row>
                <xdr:rowOff>76200</xdr:rowOff>
              </from>
              <to>
                <xdr:col>9733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659" r:id="rId614"/>
      </mc:Fallback>
    </mc:AlternateContent>
    <mc:AlternateContent xmlns:mc="http://schemas.openxmlformats.org/markup-compatibility/2006">
      <mc:Choice Requires="x14">
        <oleObject progId="Equation.3" shapeId="2660" r:id="rId615">
          <objectPr defaultSize="0" r:id="rId4">
            <anchor moveWithCells="1">
              <from>
                <xdr:col>9728</xdr:col>
                <xdr:colOff>518160</xdr:colOff>
                <xdr:row>196611</xdr:row>
                <xdr:rowOff>76200</xdr:rowOff>
              </from>
              <to>
                <xdr:col>9733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660" r:id="rId615"/>
      </mc:Fallback>
    </mc:AlternateContent>
    <mc:AlternateContent xmlns:mc="http://schemas.openxmlformats.org/markup-compatibility/2006">
      <mc:Choice Requires="x14">
        <oleObject progId="Equation.3" shapeId="2661" r:id="rId616">
          <objectPr defaultSize="0" r:id="rId4">
            <anchor moveWithCells="1">
              <from>
                <xdr:col>9728</xdr:col>
                <xdr:colOff>518160</xdr:colOff>
                <xdr:row>262147</xdr:row>
                <xdr:rowOff>76200</xdr:rowOff>
              </from>
              <to>
                <xdr:col>9733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661" r:id="rId616"/>
      </mc:Fallback>
    </mc:AlternateContent>
    <mc:AlternateContent xmlns:mc="http://schemas.openxmlformats.org/markup-compatibility/2006">
      <mc:Choice Requires="x14">
        <oleObject progId="Equation.3" shapeId="2662" r:id="rId617">
          <objectPr defaultSize="0" r:id="rId4">
            <anchor moveWithCells="1">
              <from>
                <xdr:col>9728</xdr:col>
                <xdr:colOff>518160</xdr:colOff>
                <xdr:row>327683</xdr:row>
                <xdr:rowOff>76200</xdr:rowOff>
              </from>
              <to>
                <xdr:col>9733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662" r:id="rId617"/>
      </mc:Fallback>
    </mc:AlternateContent>
    <mc:AlternateContent xmlns:mc="http://schemas.openxmlformats.org/markup-compatibility/2006">
      <mc:Choice Requires="x14">
        <oleObject progId="Equation.3" shapeId="2663" r:id="rId618">
          <objectPr defaultSize="0" r:id="rId4">
            <anchor moveWithCells="1">
              <from>
                <xdr:col>9728</xdr:col>
                <xdr:colOff>518160</xdr:colOff>
                <xdr:row>393219</xdr:row>
                <xdr:rowOff>76200</xdr:rowOff>
              </from>
              <to>
                <xdr:col>9733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663" r:id="rId618"/>
      </mc:Fallback>
    </mc:AlternateContent>
    <mc:AlternateContent xmlns:mc="http://schemas.openxmlformats.org/markup-compatibility/2006">
      <mc:Choice Requires="x14">
        <oleObject progId="Equation.3" shapeId="2664" r:id="rId619">
          <objectPr defaultSize="0" r:id="rId4">
            <anchor moveWithCells="1">
              <from>
                <xdr:col>9728</xdr:col>
                <xdr:colOff>518160</xdr:colOff>
                <xdr:row>458755</xdr:row>
                <xdr:rowOff>76200</xdr:rowOff>
              </from>
              <to>
                <xdr:col>9733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64" r:id="rId619"/>
      </mc:Fallback>
    </mc:AlternateContent>
    <mc:AlternateContent xmlns:mc="http://schemas.openxmlformats.org/markup-compatibility/2006">
      <mc:Choice Requires="x14">
        <oleObject progId="Equation.3" shapeId="2665" r:id="rId620">
          <objectPr defaultSize="0" r:id="rId4">
            <anchor moveWithCells="1">
              <from>
                <xdr:col>9728</xdr:col>
                <xdr:colOff>518160</xdr:colOff>
                <xdr:row>524291</xdr:row>
                <xdr:rowOff>76200</xdr:rowOff>
              </from>
              <to>
                <xdr:col>9733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65" r:id="rId620"/>
      </mc:Fallback>
    </mc:AlternateContent>
    <mc:AlternateContent xmlns:mc="http://schemas.openxmlformats.org/markup-compatibility/2006">
      <mc:Choice Requires="x14">
        <oleObject progId="Equation.3" shapeId="2666" r:id="rId621">
          <objectPr defaultSize="0" r:id="rId4">
            <anchor moveWithCells="1">
              <from>
                <xdr:col>9728</xdr:col>
                <xdr:colOff>518160</xdr:colOff>
                <xdr:row>589827</xdr:row>
                <xdr:rowOff>76200</xdr:rowOff>
              </from>
              <to>
                <xdr:col>9733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66" r:id="rId621"/>
      </mc:Fallback>
    </mc:AlternateContent>
    <mc:AlternateContent xmlns:mc="http://schemas.openxmlformats.org/markup-compatibility/2006">
      <mc:Choice Requires="x14">
        <oleObject progId="Equation.3" shapeId="2667" r:id="rId622">
          <objectPr defaultSize="0" r:id="rId4">
            <anchor moveWithCells="1">
              <from>
                <xdr:col>9728</xdr:col>
                <xdr:colOff>518160</xdr:colOff>
                <xdr:row>655363</xdr:row>
                <xdr:rowOff>76200</xdr:rowOff>
              </from>
              <to>
                <xdr:col>9733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67" r:id="rId622"/>
      </mc:Fallback>
    </mc:AlternateContent>
    <mc:AlternateContent xmlns:mc="http://schemas.openxmlformats.org/markup-compatibility/2006">
      <mc:Choice Requires="x14">
        <oleObject progId="Equation.3" shapeId="2668" r:id="rId623">
          <objectPr defaultSize="0" r:id="rId4">
            <anchor moveWithCells="1">
              <from>
                <xdr:col>9728</xdr:col>
                <xdr:colOff>518160</xdr:colOff>
                <xdr:row>720899</xdr:row>
                <xdr:rowOff>76200</xdr:rowOff>
              </from>
              <to>
                <xdr:col>9733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668" r:id="rId623"/>
      </mc:Fallback>
    </mc:AlternateContent>
    <mc:AlternateContent xmlns:mc="http://schemas.openxmlformats.org/markup-compatibility/2006">
      <mc:Choice Requires="x14">
        <oleObject progId="Equation.3" shapeId="2669" r:id="rId624">
          <objectPr defaultSize="0" r:id="rId4">
            <anchor moveWithCells="1">
              <from>
                <xdr:col>9728</xdr:col>
                <xdr:colOff>518160</xdr:colOff>
                <xdr:row>786435</xdr:row>
                <xdr:rowOff>76200</xdr:rowOff>
              </from>
              <to>
                <xdr:col>9733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669" r:id="rId624"/>
      </mc:Fallback>
    </mc:AlternateContent>
    <mc:AlternateContent xmlns:mc="http://schemas.openxmlformats.org/markup-compatibility/2006">
      <mc:Choice Requires="x14">
        <oleObject progId="Equation.3" shapeId="2670" r:id="rId625">
          <objectPr defaultSize="0" r:id="rId4">
            <anchor moveWithCells="1">
              <from>
                <xdr:col>9728</xdr:col>
                <xdr:colOff>518160</xdr:colOff>
                <xdr:row>851971</xdr:row>
                <xdr:rowOff>76200</xdr:rowOff>
              </from>
              <to>
                <xdr:col>9733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670" r:id="rId625"/>
      </mc:Fallback>
    </mc:AlternateContent>
    <mc:AlternateContent xmlns:mc="http://schemas.openxmlformats.org/markup-compatibility/2006">
      <mc:Choice Requires="x14">
        <oleObject progId="Equation.3" shapeId="2671" r:id="rId626">
          <objectPr defaultSize="0" r:id="rId4">
            <anchor moveWithCells="1">
              <from>
                <xdr:col>9728</xdr:col>
                <xdr:colOff>518160</xdr:colOff>
                <xdr:row>917507</xdr:row>
                <xdr:rowOff>76200</xdr:rowOff>
              </from>
              <to>
                <xdr:col>9733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671" r:id="rId626"/>
      </mc:Fallback>
    </mc:AlternateContent>
    <mc:AlternateContent xmlns:mc="http://schemas.openxmlformats.org/markup-compatibility/2006">
      <mc:Choice Requires="x14">
        <oleObject progId="Equation.3" shapeId="2672" r:id="rId627">
          <objectPr defaultSize="0" r:id="rId4">
            <anchor moveWithCells="1">
              <from>
                <xdr:col>9728</xdr:col>
                <xdr:colOff>518160</xdr:colOff>
                <xdr:row>983043</xdr:row>
                <xdr:rowOff>76200</xdr:rowOff>
              </from>
              <to>
                <xdr:col>9733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672" r:id="rId627"/>
      </mc:Fallback>
    </mc:AlternateContent>
    <mc:AlternateContent xmlns:mc="http://schemas.openxmlformats.org/markup-compatibility/2006">
      <mc:Choice Requires="x14">
        <oleObject progId="Equation.3" shapeId="2673" r:id="rId628">
          <objectPr defaultSize="0" r:id="rId4">
            <anchor moveWithCells="1">
              <from>
                <xdr:col>9984</xdr:col>
                <xdr:colOff>518160</xdr:colOff>
                <xdr:row>3</xdr:row>
                <xdr:rowOff>76200</xdr:rowOff>
              </from>
              <to>
                <xdr:col>9989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673" r:id="rId628"/>
      </mc:Fallback>
    </mc:AlternateContent>
    <mc:AlternateContent xmlns:mc="http://schemas.openxmlformats.org/markup-compatibility/2006">
      <mc:Choice Requires="x14">
        <oleObject progId="Equation.3" shapeId="2674" r:id="rId629">
          <objectPr defaultSize="0" r:id="rId4">
            <anchor moveWithCells="1">
              <from>
                <xdr:col>9984</xdr:col>
                <xdr:colOff>518160</xdr:colOff>
                <xdr:row>65539</xdr:row>
                <xdr:rowOff>76200</xdr:rowOff>
              </from>
              <to>
                <xdr:col>9989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674" r:id="rId629"/>
      </mc:Fallback>
    </mc:AlternateContent>
    <mc:AlternateContent xmlns:mc="http://schemas.openxmlformats.org/markup-compatibility/2006">
      <mc:Choice Requires="x14">
        <oleObject progId="Equation.3" shapeId="2675" r:id="rId630">
          <objectPr defaultSize="0" r:id="rId4">
            <anchor moveWithCells="1">
              <from>
                <xdr:col>9984</xdr:col>
                <xdr:colOff>518160</xdr:colOff>
                <xdr:row>131075</xdr:row>
                <xdr:rowOff>76200</xdr:rowOff>
              </from>
              <to>
                <xdr:col>9989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675" r:id="rId630"/>
      </mc:Fallback>
    </mc:AlternateContent>
    <mc:AlternateContent xmlns:mc="http://schemas.openxmlformats.org/markup-compatibility/2006">
      <mc:Choice Requires="x14">
        <oleObject progId="Equation.3" shapeId="2676" r:id="rId631">
          <objectPr defaultSize="0" r:id="rId4">
            <anchor moveWithCells="1">
              <from>
                <xdr:col>9984</xdr:col>
                <xdr:colOff>518160</xdr:colOff>
                <xdr:row>196611</xdr:row>
                <xdr:rowOff>76200</xdr:rowOff>
              </from>
              <to>
                <xdr:col>9989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676" r:id="rId631"/>
      </mc:Fallback>
    </mc:AlternateContent>
    <mc:AlternateContent xmlns:mc="http://schemas.openxmlformats.org/markup-compatibility/2006">
      <mc:Choice Requires="x14">
        <oleObject progId="Equation.3" shapeId="2677" r:id="rId632">
          <objectPr defaultSize="0" r:id="rId4">
            <anchor moveWithCells="1">
              <from>
                <xdr:col>9984</xdr:col>
                <xdr:colOff>518160</xdr:colOff>
                <xdr:row>262147</xdr:row>
                <xdr:rowOff>76200</xdr:rowOff>
              </from>
              <to>
                <xdr:col>9989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677" r:id="rId632"/>
      </mc:Fallback>
    </mc:AlternateContent>
    <mc:AlternateContent xmlns:mc="http://schemas.openxmlformats.org/markup-compatibility/2006">
      <mc:Choice Requires="x14">
        <oleObject progId="Equation.3" shapeId="2678" r:id="rId633">
          <objectPr defaultSize="0" r:id="rId4">
            <anchor moveWithCells="1">
              <from>
                <xdr:col>9984</xdr:col>
                <xdr:colOff>518160</xdr:colOff>
                <xdr:row>327683</xdr:row>
                <xdr:rowOff>76200</xdr:rowOff>
              </from>
              <to>
                <xdr:col>9989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678" r:id="rId633"/>
      </mc:Fallback>
    </mc:AlternateContent>
    <mc:AlternateContent xmlns:mc="http://schemas.openxmlformats.org/markup-compatibility/2006">
      <mc:Choice Requires="x14">
        <oleObject progId="Equation.3" shapeId="2679" r:id="rId634">
          <objectPr defaultSize="0" r:id="rId4">
            <anchor moveWithCells="1">
              <from>
                <xdr:col>9984</xdr:col>
                <xdr:colOff>518160</xdr:colOff>
                <xdr:row>393219</xdr:row>
                <xdr:rowOff>76200</xdr:rowOff>
              </from>
              <to>
                <xdr:col>9989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679" r:id="rId634"/>
      </mc:Fallback>
    </mc:AlternateContent>
    <mc:AlternateContent xmlns:mc="http://schemas.openxmlformats.org/markup-compatibility/2006">
      <mc:Choice Requires="x14">
        <oleObject progId="Equation.3" shapeId="2680" r:id="rId635">
          <objectPr defaultSize="0" r:id="rId4">
            <anchor moveWithCells="1">
              <from>
                <xdr:col>9984</xdr:col>
                <xdr:colOff>518160</xdr:colOff>
                <xdr:row>458755</xdr:row>
                <xdr:rowOff>76200</xdr:rowOff>
              </from>
              <to>
                <xdr:col>9989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80" r:id="rId635"/>
      </mc:Fallback>
    </mc:AlternateContent>
    <mc:AlternateContent xmlns:mc="http://schemas.openxmlformats.org/markup-compatibility/2006">
      <mc:Choice Requires="x14">
        <oleObject progId="Equation.3" shapeId="2681" r:id="rId636">
          <objectPr defaultSize="0" r:id="rId4">
            <anchor moveWithCells="1">
              <from>
                <xdr:col>9984</xdr:col>
                <xdr:colOff>518160</xdr:colOff>
                <xdr:row>524291</xdr:row>
                <xdr:rowOff>76200</xdr:rowOff>
              </from>
              <to>
                <xdr:col>9989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81" r:id="rId636"/>
      </mc:Fallback>
    </mc:AlternateContent>
    <mc:AlternateContent xmlns:mc="http://schemas.openxmlformats.org/markup-compatibility/2006">
      <mc:Choice Requires="x14">
        <oleObject progId="Equation.3" shapeId="2682" r:id="rId637">
          <objectPr defaultSize="0" r:id="rId4">
            <anchor moveWithCells="1">
              <from>
                <xdr:col>9984</xdr:col>
                <xdr:colOff>518160</xdr:colOff>
                <xdr:row>589827</xdr:row>
                <xdr:rowOff>76200</xdr:rowOff>
              </from>
              <to>
                <xdr:col>9989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82" r:id="rId637"/>
      </mc:Fallback>
    </mc:AlternateContent>
    <mc:AlternateContent xmlns:mc="http://schemas.openxmlformats.org/markup-compatibility/2006">
      <mc:Choice Requires="x14">
        <oleObject progId="Equation.3" shapeId="2683" r:id="rId638">
          <objectPr defaultSize="0" r:id="rId4">
            <anchor moveWithCells="1">
              <from>
                <xdr:col>9984</xdr:col>
                <xdr:colOff>518160</xdr:colOff>
                <xdr:row>655363</xdr:row>
                <xdr:rowOff>76200</xdr:rowOff>
              </from>
              <to>
                <xdr:col>9989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83" r:id="rId638"/>
      </mc:Fallback>
    </mc:AlternateContent>
    <mc:AlternateContent xmlns:mc="http://schemas.openxmlformats.org/markup-compatibility/2006">
      <mc:Choice Requires="x14">
        <oleObject progId="Equation.3" shapeId="2684" r:id="rId639">
          <objectPr defaultSize="0" r:id="rId4">
            <anchor moveWithCells="1">
              <from>
                <xdr:col>9984</xdr:col>
                <xdr:colOff>518160</xdr:colOff>
                <xdr:row>720899</xdr:row>
                <xdr:rowOff>76200</xdr:rowOff>
              </from>
              <to>
                <xdr:col>9989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684" r:id="rId639"/>
      </mc:Fallback>
    </mc:AlternateContent>
    <mc:AlternateContent xmlns:mc="http://schemas.openxmlformats.org/markup-compatibility/2006">
      <mc:Choice Requires="x14">
        <oleObject progId="Equation.3" shapeId="2685" r:id="rId640">
          <objectPr defaultSize="0" r:id="rId4">
            <anchor moveWithCells="1">
              <from>
                <xdr:col>9984</xdr:col>
                <xdr:colOff>518160</xdr:colOff>
                <xdr:row>786435</xdr:row>
                <xdr:rowOff>76200</xdr:rowOff>
              </from>
              <to>
                <xdr:col>9989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685" r:id="rId640"/>
      </mc:Fallback>
    </mc:AlternateContent>
    <mc:AlternateContent xmlns:mc="http://schemas.openxmlformats.org/markup-compatibility/2006">
      <mc:Choice Requires="x14">
        <oleObject progId="Equation.3" shapeId="2686" r:id="rId641">
          <objectPr defaultSize="0" r:id="rId4">
            <anchor moveWithCells="1">
              <from>
                <xdr:col>9984</xdr:col>
                <xdr:colOff>518160</xdr:colOff>
                <xdr:row>851971</xdr:row>
                <xdr:rowOff>76200</xdr:rowOff>
              </from>
              <to>
                <xdr:col>9989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686" r:id="rId641"/>
      </mc:Fallback>
    </mc:AlternateContent>
    <mc:AlternateContent xmlns:mc="http://schemas.openxmlformats.org/markup-compatibility/2006">
      <mc:Choice Requires="x14">
        <oleObject progId="Equation.3" shapeId="2687" r:id="rId642">
          <objectPr defaultSize="0" r:id="rId4">
            <anchor moveWithCells="1">
              <from>
                <xdr:col>9984</xdr:col>
                <xdr:colOff>518160</xdr:colOff>
                <xdr:row>917507</xdr:row>
                <xdr:rowOff>76200</xdr:rowOff>
              </from>
              <to>
                <xdr:col>9989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687" r:id="rId642"/>
      </mc:Fallback>
    </mc:AlternateContent>
    <mc:AlternateContent xmlns:mc="http://schemas.openxmlformats.org/markup-compatibility/2006">
      <mc:Choice Requires="x14">
        <oleObject progId="Equation.3" shapeId="2688" r:id="rId643">
          <objectPr defaultSize="0" r:id="rId4">
            <anchor moveWithCells="1">
              <from>
                <xdr:col>9984</xdr:col>
                <xdr:colOff>518160</xdr:colOff>
                <xdr:row>983043</xdr:row>
                <xdr:rowOff>76200</xdr:rowOff>
              </from>
              <to>
                <xdr:col>9989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688" r:id="rId643"/>
      </mc:Fallback>
    </mc:AlternateContent>
    <mc:AlternateContent xmlns:mc="http://schemas.openxmlformats.org/markup-compatibility/2006">
      <mc:Choice Requires="x14">
        <oleObject progId="Equation.3" shapeId="2689" r:id="rId644">
          <objectPr defaultSize="0" r:id="rId4">
            <anchor moveWithCells="1">
              <from>
                <xdr:col>10240</xdr:col>
                <xdr:colOff>518160</xdr:colOff>
                <xdr:row>3</xdr:row>
                <xdr:rowOff>76200</xdr:rowOff>
              </from>
              <to>
                <xdr:col>10245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689" r:id="rId644"/>
      </mc:Fallback>
    </mc:AlternateContent>
    <mc:AlternateContent xmlns:mc="http://schemas.openxmlformats.org/markup-compatibility/2006">
      <mc:Choice Requires="x14">
        <oleObject progId="Equation.3" shapeId="2690" r:id="rId645">
          <objectPr defaultSize="0" r:id="rId4">
            <anchor moveWithCells="1">
              <from>
                <xdr:col>10240</xdr:col>
                <xdr:colOff>518160</xdr:colOff>
                <xdr:row>65539</xdr:row>
                <xdr:rowOff>76200</xdr:rowOff>
              </from>
              <to>
                <xdr:col>10245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690" r:id="rId645"/>
      </mc:Fallback>
    </mc:AlternateContent>
    <mc:AlternateContent xmlns:mc="http://schemas.openxmlformats.org/markup-compatibility/2006">
      <mc:Choice Requires="x14">
        <oleObject progId="Equation.3" shapeId="2691" r:id="rId646">
          <objectPr defaultSize="0" r:id="rId4">
            <anchor moveWithCells="1">
              <from>
                <xdr:col>10240</xdr:col>
                <xdr:colOff>518160</xdr:colOff>
                <xdr:row>131075</xdr:row>
                <xdr:rowOff>76200</xdr:rowOff>
              </from>
              <to>
                <xdr:col>10245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691" r:id="rId646"/>
      </mc:Fallback>
    </mc:AlternateContent>
    <mc:AlternateContent xmlns:mc="http://schemas.openxmlformats.org/markup-compatibility/2006">
      <mc:Choice Requires="x14">
        <oleObject progId="Equation.3" shapeId="2692" r:id="rId647">
          <objectPr defaultSize="0" r:id="rId4">
            <anchor moveWithCells="1">
              <from>
                <xdr:col>10240</xdr:col>
                <xdr:colOff>518160</xdr:colOff>
                <xdr:row>196611</xdr:row>
                <xdr:rowOff>76200</xdr:rowOff>
              </from>
              <to>
                <xdr:col>10245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692" r:id="rId647"/>
      </mc:Fallback>
    </mc:AlternateContent>
    <mc:AlternateContent xmlns:mc="http://schemas.openxmlformats.org/markup-compatibility/2006">
      <mc:Choice Requires="x14">
        <oleObject progId="Equation.3" shapeId="2693" r:id="rId648">
          <objectPr defaultSize="0" r:id="rId4">
            <anchor moveWithCells="1">
              <from>
                <xdr:col>10240</xdr:col>
                <xdr:colOff>518160</xdr:colOff>
                <xdr:row>262147</xdr:row>
                <xdr:rowOff>76200</xdr:rowOff>
              </from>
              <to>
                <xdr:col>10245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693" r:id="rId648"/>
      </mc:Fallback>
    </mc:AlternateContent>
    <mc:AlternateContent xmlns:mc="http://schemas.openxmlformats.org/markup-compatibility/2006">
      <mc:Choice Requires="x14">
        <oleObject progId="Equation.3" shapeId="2694" r:id="rId649">
          <objectPr defaultSize="0" r:id="rId4">
            <anchor moveWithCells="1">
              <from>
                <xdr:col>10240</xdr:col>
                <xdr:colOff>518160</xdr:colOff>
                <xdr:row>327683</xdr:row>
                <xdr:rowOff>76200</xdr:rowOff>
              </from>
              <to>
                <xdr:col>10245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694" r:id="rId649"/>
      </mc:Fallback>
    </mc:AlternateContent>
    <mc:AlternateContent xmlns:mc="http://schemas.openxmlformats.org/markup-compatibility/2006">
      <mc:Choice Requires="x14">
        <oleObject progId="Equation.3" shapeId="2695" r:id="rId650">
          <objectPr defaultSize="0" r:id="rId4">
            <anchor moveWithCells="1">
              <from>
                <xdr:col>10240</xdr:col>
                <xdr:colOff>518160</xdr:colOff>
                <xdr:row>393219</xdr:row>
                <xdr:rowOff>76200</xdr:rowOff>
              </from>
              <to>
                <xdr:col>10245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695" r:id="rId650"/>
      </mc:Fallback>
    </mc:AlternateContent>
    <mc:AlternateContent xmlns:mc="http://schemas.openxmlformats.org/markup-compatibility/2006">
      <mc:Choice Requires="x14">
        <oleObject progId="Equation.3" shapeId="2696" r:id="rId651">
          <objectPr defaultSize="0" r:id="rId4">
            <anchor moveWithCells="1">
              <from>
                <xdr:col>10240</xdr:col>
                <xdr:colOff>518160</xdr:colOff>
                <xdr:row>458755</xdr:row>
                <xdr:rowOff>76200</xdr:rowOff>
              </from>
              <to>
                <xdr:col>10245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696" r:id="rId651"/>
      </mc:Fallback>
    </mc:AlternateContent>
    <mc:AlternateContent xmlns:mc="http://schemas.openxmlformats.org/markup-compatibility/2006">
      <mc:Choice Requires="x14">
        <oleObject progId="Equation.3" shapeId="2697" r:id="rId652">
          <objectPr defaultSize="0" r:id="rId4">
            <anchor moveWithCells="1">
              <from>
                <xdr:col>10240</xdr:col>
                <xdr:colOff>518160</xdr:colOff>
                <xdr:row>524291</xdr:row>
                <xdr:rowOff>76200</xdr:rowOff>
              </from>
              <to>
                <xdr:col>10245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697" r:id="rId652"/>
      </mc:Fallback>
    </mc:AlternateContent>
    <mc:AlternateContent xmlns:mc="http://schemas.openxmlformats.org/markup-compatibility/2006">
      <mc:Choice Requires="x14">
        <oleObject progId="Equation.3" shapeId="2698" r:id="rId653">
          <objectPr defaultSize="0" r:id="rId4">
            <anchor moveWithCells="1">
              <from>
                <xdr:col>10240</xdr:col>
                <xdr:colOff>518160</xdr:colOff>
                <xdr:row>589827</xdr:row>
                <xdr:rowOff>76200</xdr:rowOff>
              </from>
              <to>
                <xdr:col>10245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698" r:id="rId653"/>
      </mc:Fallback>
    </mc:AlternateContent>
    <mc:AlternateContent xmlns:mc="http://schemas.openxmlformats.org/markup-compatibility/2006">
      <mc:Choice Requires="x14">
        <oleObject progId="Equation.3" shapeId="2699" r:id="rId654">
          <objectPr defaultSize="0" r:id="rId4">
            <anchor moveWithCells="1">
              <from>
                <xdr:col>10240</xdr:col>
                <xdr:colOff>518160</xdr:colOff>
                <xdr:row>655363</xdr:row>
                <xdr:rowOff>76200</xdr:rowOff>
              </from>
              <to>
                <xdr:col>10245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699" r:id="rId654"/>
      </mc:Fallback>
    </mc:AlternateContent>
    <mc:AlternateContent xmlns:mc="http://schemas.openxmlformats.org/markup-compatibility/2006">
      <mc:Choice Requires="x14">
        <oleObject progId="Equation.3" shapeId="2700" r:id="rId655">
          <objectPr defaultSize="0" r:id="rId4">
            <anchor moveWithCells="1">
              <from>
                <xdr:col>10240</xdr:col>
                <xdr:colOff>518160</xdr:colOff>
                <xdr:row>720899</xdr:row>
                <xdr:rowOff>76200</xdr:rowOff>
              </from>
              <to>
                <xdr:col>10245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00" r:id="rId655"/>
      </mc:Fallback>
    </mc:AlternateContent>
    <mc:AlternateContent xmlns:mc="http://schemas.openxmlformats.org/markup-compatibility/2006">
      <mc:Choice Requires="x14">
        <oleObject progId="Equation.3" shapeId="2701" r:id="rId656">
          <objectPr defaultSize="0" r:id="rId4">
            <anchor moveWithCells="1">
              <from>
                <xdr:col>10240</xdr:col>
                <xdr:colOff>518160</xdr:colOff>
                <xdr:row>786435</xdr:row>
                <xdr:rowOff>76200</xdr:rowOff>
              </from>
              <to>
                <xdr:col>10245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01" r:id="rId656"/>
      </mc:Fallback>
    </mc:AlternateContent>
    <mc:AlternateContent xmlns:mc="http://schemas.openxmlformats.org/markup-compatibility/2006">
      <mc:Choice Requires="x14">
        <oleObject progId="Equation.3" shapeId="2702" r:id="rId657">
          <objectPr defaultSize="0" r:id="rId4">
            <anchor moveWithCells="1">
              <from>
                <xdr:col>10240</xdr:col>
                <xdr:colOff>518160</xdr:colOff>
                <xdr:row>851971</xdr:row>
                <xdr:rowOff>76200</xdr:rowOff>
              </from>
              <to>
                <xdr:col>10245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02" r:id="rId657"/>
      </mc:Fallback>
    </mc:AlternateContent>
    <mc:AlternateContent xmlns:mc="http://schemas.openxmlformats.org/markup-compatibility/2006">
      <mc:Choice Requires="x14">
        <oleObject progId="Equation.3" shapeId="2703" r:id="rId658">
          <objectPr defaultSize="0" r:id="rId4">
            <anchor moveWithCells="1">
              <from>
                <xdr:col>10240</xdr:col>
                <xdr:colOff>518160</xdr:colOff>
                <xdr:row>917507</xdr:row>
                <xdr:rowOff>76200</xdr:rowOff>
              </from>
              <to>
                <xdr:col>10245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03" r:id="rId658"/>
      </mc:Fallback>
    </mc:AlternateContent>
    <mc:AlternateContent xmlns:mc="http://schemas.openxmlformats.org/markup-compatibility/2006">
      <mc:Choice Requires="x14">
        <oleObject progId="Equation.3" shapeId="2704" r:id="rId659">
          <objectPr defaultSize="0" r:id="rId4">
            <anchor moveWithCells="1">
              <from>
                <xdr:col>10240</xdr:col>
                <xdr:colOff>518160</xdr:colOff>
                <xdr:row>983043</xdr:row>
                <xdr:rowOff>76200</xdr:rowOff>
              </from>
              <to>
                <xdr:col>10245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704" r:id="rId659"/>
      </mc:Fallback>
    </mc:AlternateContent>
    <mc:AlternateContent xmlns:mc="http://schemas.openxmlformats.org/markup-compatibility/2006">
      <mc:Choice Requires="x14">
        <oleObject progId="Equation.3" shapeId="2705" r:id="rId660">
          <objectPr defaultSize="0" r:id="rId4">
            <anchor moveWithCells="1">
              <from>
                <xdr:col>10496</xdr:col>
                <xdr:colOff>518160</xdr:colOff>
                <xdr:row>3</xdr:row>
                <xdr:rowOff>76200</xdr:rowOff>
              </from>
              <to>
                <xdr:col>10501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705" r:id="rId660"/>
      </mc:Fallback>
    </mc:AlternateContent>
    <mc:AlternateContent xmlns:mc="http://schemas.openxmlformats.org/markup-compatibility/2006">
      <mc:Choice Requires="x14">
        <oleObject progId="Equation.3" shapeId="2706" r:id="rId661">
          <objectPr defaultSize="0" r:id="rId4">
            <anchor moveWithCells="1">
              <from>
                <xdr:col>10496</xdr:col>
                <xdr:colOff>518160</xdr:colOff>
                <xdr:row>65539</xdr:row>
                <xdr:rowOff>76200</xdr:rowOff>
              </from>
              <to>
                <xdr:col>10501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706" r:id="rId661"/>
      </mc:Fallback>
    </mc:AlternateContent>
    <mc:AlternateContent xmlns:mc="http://schemas.openxmlformats.org/markup-compatibility/2006">
      <mc:Choice Requires="x14">
        <oleObject progId="Equation.3" shapeId="2707" r:id="rId662">
          <objectPr defaultSize="0" r:id="rId4">
            <anchor moveWithCells="1">
              <from>
                <xdr:col>10496</xdr:col>
                <xdr:colOff>518160</xdr:colOff>
                <xdr:row>131075</xdr:row>
                <xdr:rowOff>76200</xdr:rowOff>
              </from>
              <to>
                <xdr:col>10501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707" r:id="rId662"/>
      </mc:Fallback>
    </mc:AlternateContent>
    <mc:AlternateContent xmlns:mc="http://schemas.openxmlformats.org/markup-compatibility/2006">
      <mc:Choice Requires="x14">
        <oleObject progId="Equation.3" shapeId="2708" r:id="rId663">
          <objectPr defaultSize="0" r:id="rId4">
            <anchor moveWithCells="1">
              <from>
                <xdr:col>10496</xdr:col>
                <xdr:colOff>518160</xdr:colOff>
                <xdr:row>196611</xdr:row>
                <xdr:rowOff>76200</xdr:rowOff>
              </from>
              <to>
                <xdr:col>10501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708" r:id="rId663"/>
      </mc:Fallback>
    </mc:AlternateContent>
    <mc:AlternateContent xmlns:mc="http://schemas.openxmlformats.org/markup-compatibility/2006">
      <mc:Choice Requires="x14">
        <oleObject progId="Equation.3" shapeId="2709" r:id="rId664">
          <objectPr defaultSize="0" r:id="rId4">
            <anchor moveWithCells="1">
              <from>
                <xdr:col>10496</xdr:col>
                <xdr:colOff>518160</xdr:colOff>
                <xdr:row>262147</xdr:row>
                <xdr:rowOff>76200</xdr:rowOff>
              </from>
              <to>
                <xdr:col>10501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709" r:id="rId664"/>
      </mc:Fallback>
    </mc:AlternateContent>
    <mc:AlternateContent xmlns:mc="http://schemas.openxmlformats.org/markup-compatibility/2006">
      <mc:Choice Requires="x14">
        <oleObject progId="Equation.3" shapeId="2710" r:id="rId665">
          <objectPr defaultSize="0" r:id="rId4">
            <anchor moveWithCells="1">
              <from>
                <xdr:col>10496</xdr:col>
                <xdr:colOff>518160</xdr:colOff>
                <xdr:row>327683</xdr:row>
                <xdr:rowOff>76200</xdr:rowOff>
              </from>
              <to>
                <xdr:col>10501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710" r:id="rId665"/>
      </mc:Fallback>
    </mc:AlternateContent>
    <mc:AlternateContent xmlns:mc="http://schemas.openxmlformats.org/markup-compatibility/2006">
      <mc:Choice Requires="x14">
        <oleObject progId="Equation.3" shapeId="2711" r:id="rId666">
          <objectPr defaultSize="0" r:id="rId4">
            <anchor moveWithCells="1">
              <from>
                <xdr:col>10496</xdr:col>
                <xdr:colOff>518160</xdr:colOff>
                <xdr:row>393219</xdr:row>
                <xdr:rowOff>76200</xdr:rowOff>
              </from>
              <to>
                <xdr:col>10501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711" r:id="rId666"/>
      </mc:Fallback>
    </mc:AlternateContent>
    <mc:AlternateContent xmlns:mc="http://schemas.openxmlformats.org/markup-compatibility/2006">
      <mc:Choice Requires="x14">
        <oleObject progId="Equation.3" shapeId="2712" r:id="rId667">
          <objectPr defaultSize="0" r:id="rId4">
            <anchor moveWithCells="1">
              <from>
                <xdr:col>10496</xdr:col>
                <xdr:colOff>518160</xdr:colOff>
                <xdr:row>458755</xdr:row>
                <xdr:rowOff>76200</xdr:rowOff>
              </from>
              <to>
                <xdr:col>10501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712" r:id="rId667"/>
      </mc:Fallback>
    </mc:AlternateContent>
    <mc:AlternateContent xmlns:mc="http://schemas.openxmlformats.org/markup-compatibility/2006">
      <mc:Choice Requires="x14">
        <oleObject progId="Equation.3" shapeId="2713" r:id="rId668">
          <objectPr defaultSize="0" r:id="rId4">
            <anchor moveWithCells="1">
              <from>
                <xdr:col>10496</xdr:col>
                <xdr:colOff>518160</xdr:colOff>
                <xdr:row>524291</xdr:row>
                <xdr:rowOff>76200</xdr:rowOff>
              </from>
              <to>
                <xdr:col>10501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713" r:id="rId668"/>
      </mc:Fallback>
    </mc:AlternateContent>
    <mc:AlternateContent xmlns:mc="http://schemas.openxmlformats.org/markup-compatibility/2006">
      <mc:Choice Requires="x14">
        <oleObject progId="Equation.3" shapeId="2714" r:id="rId669">
          <objectPr defaultSize="0" r:id="rId4">
            <anchor moveWithCells="1">
              <from>
                <xdr:col>10496</xdr:col>
                <xdr:colOff>518160</xdr:colOff>
                <xdr:row>589827</xdr:row>
                <xdr:rowOff>76200</xdr:rowOff>
              </from>
              <to>
                <xdr:col>10501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714" r:id="rId669"/>
      </mc:Fallback>
    </mc:AlternateContent>
    <mc:AlternateContent xmlns:mc="http://schemas.openxmlformats.org/markup-compatibility/2006">
      <mc:Choice Requires="x14">
        <oleObject progId="Equation.3" shapeId="2715" r:id="rId670">
          <objectPr defaultSize="0" r:id="rId4">
            <anchor moveWithCells="1">
              <from>
                <xdr:col>10496</xdr:col>
                <xdr:colOff>518160</xdr:colOff>
                <xdr:row>655363</xdr:row>
                <xdr:rowOff>76200</xdr:rowOff>
              </from>
              <to>
                <xdr:col>10501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715" r:id="rId670"/>
      </mc:Fallback>
    </mc:AlternateContent>
    <mc:AlternateContent xmlns:mc="http://schemas.openxmlformats.org/markup-compatibility/2006">
      <mc:Choice Requires="x14">
        <oleObject progId="Equation.3" shapeId="2716" r:id="rId671">
          <objectPr defaultSize="0" r:id="rId4">
            <anchor moveWithCells="1">
              <from>
                <xdr:col>10496</xdr:col>
                <xdr:colOff>518160</xdr:colOff>
                <xdr:row>720899</xdr:row>
                <xdr:rowOff>76200</xdr:rowOff>
              </from>
              <to>
                <xdr:col>10501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16" r:id="rId671"/>
      </mc:Fallback>
    </mc:AlternateContent>
    <mc:AlternateContent xmlns:mc="http://schemas.openxmlformats.org/markup-compatibility/2006">
      <mc:Choice Requires="x14">
        <oleObject progId="Equation.3" shapeId="2717" r:id="rId672">
          <objectPr defaultSize="0" r:id="rId4">
            <anchor moveWithCells="1">
              <from>
                <xdr:col>10496</xdr:col>
                <xdr:colOff>518160</xdr:colOff>
                <xdr:row>786435</xdr:row>
                <xdr:rowOff>76200</xdr:rowOff>
              </from>
              <to>
                <xdr:col>10501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17" r:id="rId672"/>
      </mc:Fallback>
    </mc:AlternateContent>
    <mc:AlternateContent xmlns:mc="http://schemas.openxmlformats.org/markup-compatibility/2006">
      <mc:Choice Requires="x14">
        <oleObject progId="Equation.3" shapeId="2718" r:id="rId673">
          <objectPr defaultSize="0" r:id="rId4">
            <anchor moveWithCells="1">
              <from>
                <xdr:col>10496</xdr:col>
                <xdr:colOff>518160</xdr:colOff>
                <xdr:row>851971</xdr:row>
                <xdr:rowOff>76200</xdr:rowOff>
              </from>
              <to>
                <xdr:col>10501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18" r:id="rId673"/>
      </mc:Fallback>
    </mc:AlternateContent>
    <mc:AlternateContent xmlns:mc="http://schemas.openxmlformats.org/markup-compatibility/2006">
      <mc:Choice Requires="x14">
        <oleObject progId="Equation.3" shapeId="2719" r:id="rId674">
          <objectPr defaultSize="0" r:id="rId4">
            <anchor moveWithCells="1">
              <from>
                <xdr:col>10496</xdr:col>
                <xdr:colOff>518160</xdr:colOff>
                <xdr:row>917507</xdr:row>
                <xdr:rowOff>76200</xdr:rowOff>
              </from>
              <to>
                <xdr:col>10501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19" r:id="rId674"/>
      </mc:Fallback>
    </mc:AlternateContent>
    <mc:AlternateContent xmlns:mc="http://schemas.openxmlformats.org/markup-compatibility/2006">
      <mc:Choice Requires="x14">
        <oleObject progId="Equation.3" shapeId="2720" r:id="rId675">
          <objectPr defaultSize="0" r:id="rId4">
            <anchor moveWithCells="1">
              <from>
                <xdr:col>10496</xdr:col>
                <xdr:colOff>518160</xdr:colOff>
                <xdr:row>983043</xdr:row>
                <xdr:rowOff>76200</xdr:rowOff>
              </from>
              <to>
                <xdr:col>10501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720" r:id="rId675"/>
      </mc:Fallback>
    </mc:AlternateContent>
    <mc:AlternateContent xmlns:mc="http://schemas.openxmlformats.org/markup-compatibility/2006">
      <mc:Choice Requires="x14">
        <oleObject progId="Equation.3" shapeId="2721" r:id="rId676">
          <objectPr defaultSize="0" r:id="rId4">
            <anchor moveWithCells="1">
              <from>
                <xdr:col>10752</xdr:col>
                <xdr:colOff>518160</xdr:colOff>
                <xdr:row>3</xdr:row>
                <xdr:rowOff>76200</xdr:rowOff>
              </from>
              <to>
                <xdr:col>10757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721" r:id="rId676"/>
      </mc:Fallback>
    </mc:AlternateContent>
    <mc:AlternateContent xmlns:mc="http://schemas.openxmlformats.org/markup-compatibility/2006">
      <mc:Choice Requires="x14">
        <oleObject progId="Equation.3" shapeId="2722" r:id="rId677">
          <objectPr defaultSize="0" r:id="rId4">
            <anchor moveWithCells="1">
              <from>
                <xdr:col>10752</xdr:col>
                <xdr:colOff>518160</xdr:colOff>
                <xdr:row>65539</xdr:row>
                <xdr:rowOff>76200</xdr:rowOff>
              </from>
              <to>
                <xdr:col>10757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722" r:id="rId677"/>
      </mc:Fallback>
    </mc:AlternateContent>
    <mc:AlternateContent xmlns:mc="http://schemas.openxmlformats.org/markup-compatibility/2006">
      <mc:Choice Requires="x14">
        <oleObject progId="Equation.3" shapeId="2723" r:id="rId678">
          <objectPr defaultSize="0" r:id="rId4">
            <anchor moveWithCells="1">
              <from>
                <xdr:col>10752</xdr:col>
                <xdr:colOff>518160</xdr:colOff>
                <xdr:row>131075</xdr:row>
                <xdr:rowOff>76200</xdr:rowOff>
              </from>
              <to>
                <xdr:col>10757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723" r:id="rId678"/>
      </mc:Fallback>
    </mc:AlternateContent>
    <mc:AlternateContent xmlns:mc="http://schemas.openxmlformats.org/markup-compatibility/2006">
      <mc:Choice Requires="x14">
        <oleObject progId="Equation.3" shapeId="2724" r:id="rId679">
          <objectPr defaultSize="0" r:id="rId4">
            <anchor moveWithCells="1">
              <from>
                <xdr:col>10752</xdr:col>
                <xdr:colOff>518160</xdr:colOff>
                <xdr:row>196611</xdr:row>
                <xdr:rowOff>76200</xdr:rowOff>
              </from>
              <to>
                <xdr:col>10757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724" r:id="rId679"/>
      </mc:Fallback>
    </mc:AlternateContent>
    <mc:AlternateContent xmlns:mc="http://schemas.openxmlformats.org/markup-compatibility/2006">
      <mc:Choice Requires="x14">
        <oleObject progId="Equation.3" shapeId="2725" r:id="rId680">
          <objectPr defaultSize="0" r:id="rId4">
            <anchor moveWithCells="1">
              <from>
                <xdr:col>10752</xdr:col>
                <xdr:colOff>518160</xdr:colOff>
                <xdr:row>262147</xdr:row>
                <xdr:rowOff>76200</xdr:rowOff>
              </from>
              <to>
                <xdr:col>10757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725" r:id="rId680"/>
      </mc:Fallback>
    </mc:AlternateContent>
    <mc:AlternateContent xmlns:mc="http://schemas.openxmlformats.org/markup-compatibility/2006">
      <mc:Choice Requires="x14">
        <oleObject progId="Equation.3" shapeId="2726" r:id="rId681">
          <objectPr defaultSize="0" r:id="rId4">
            <anchor moveWithCells="1">
              <from>
                <xdr:col>10752</xdr:col>
                <xdr:colOff>518160</xdr:colOff>
                <xdr:row>327683</xdr:row>
                <xdr:rowOff>76200</xdr:rowOff>
              </from>
              <to>
                <xdr:col>10757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726" r:id="rId681"/>
      </mc:Fallback>
    </mc:AlternateContent>
    <mc:AlternateContent xmlns:mc="http://schemas.openxmlformats.org/markup-compatibility/2006">
      <mc:Choice Requires="x14">
        <oleObject progId="Equation.3" shapeId="2727" r:id="rId682">
          <objectPr defaultSize="0" r:id="rId4">
            <anchor moveWithCells="1">
              <from>
                <xdr:col>10752</xdr:col>
                <xdr:colOff>518160</xdr:colOff>
                <xdr:row>393219</xdr:row>
                <xdr:rowOff>76200</xdr:rowOff>
              </from>
              <to>
                <xdr:col>10757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727" r:id="rId682"/>
      </mc:Fallback>
    </mc:AlternateContent>
    <mc:AlternateContent xmlns:mc="http://schemas.openxmlformats.org/markup-compatibility/2006">
      <mc:Choice Requires="x14">
        <oleObject progId="Equation.3" shapeId="2728" r:id="rId683">
          <objectPr defaultSize="0" r:id="rId4">
            <anchor moveWithCells="1">
              <from>
                <xdr:col>10752</xdr:col>
                <xdr:colOff>518160</xdr:colOff>
                <xdr:row>458755</xdr:row>
                <xdr:rowOff>76200</xdr:rowOff>
              </from>
              <to>
                <xdr:col>10757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728" r:id="rId683"/>
      </mc:Fallback>
    </mc:AlternateContent>
    <mc:AlternateContent xmlns:mc="http://schemas.openxmlformats.org/markup-compatibility/2006">
      <mc:Choice Requires="x14">
        <oleObject progId="Equation.3" shapeId="2729" r:id="rId684">
          <objectPr defaultSize="0" r:id="rId4">
            <anchor moveWithCells="1">
              <from>
                <xdr:col>10752</xdr:col>
                <xdr:colOff>518160</xdr:colOff>
                <xdr:row>524291</xdr:row>
                <xdr:rowOff>76200</xdr:rowOff>
              </from>
              <to>
                <xdr:col>10757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729" r:id="rId684"/>
      </mc:Fallback>
    </mc:AlternateContent>
    <mc:AlternateContent xmlns:mc="http://schemas.openxmlformats.org/markup-compatibility/2006">
      <mc:Choice Requires="x14">
        <oleObject progId="Equation.3" shapeId="2730" r:id="rId685">
          <objectPr defaultSize="0" r:id="rId4">
            <anchor moveWithCells="1">
              <from>
                <xdr:col>10752</xdr:col>
                <xdr:colOff>518160</xdr:colOff>
                <xdr:row>589827</xdr:row>
                <xdr:rowOff>76200</xdr:rowOff>
              </from>
              <to>
                <xdr:col>10757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730" r:id="rId685"/>
      </mc:Fallback>
    </mc:AlternateContent>
    <mc:AlternateContent xmlns:mc="http://schemas.openxmlformats.org/markup-compatibility/2006">
      <mc:Choice Requires="x14">
        <oleObject progId="Equation.3" shapeId="2731" r:id="rId686">
          <objectPr defaultSize="0" r:id="rId4">
            <anchor moveWithCells="1">
              <from>
                <xdr:col>10752</xdr:col>
                <xdr:colOff>518160</xdr:colOff>
                <xdr:row>655363</xdr:row>
                <xdr:rowOff>76200</xdr:rowOff>
              </from>
              <to>
                <xdr:col>10757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731" r:id="rId686"/>
      </mc:Fallback>
    </mc:AlternateContent>
    <mc:AlternateContent xmlns:mc="http://schemas.openxmlformats.org/markup-compatibility/2006">
      <mc:Choice Requires="x14">
        <oleObject progId="Equation.3" shapeId="2732" r:id="rId687">
          <objectPr defaultSize="0" r:id="rId4">
            <anchor moveWithCells="1">
              <from>
                <xdr:col>10752</xdr:col>
                <xdr:colOff>518160</xdr:colOff>
                <xdr:row>720899</xdr:row>
                <xdr:rowOff>76200</xdr:rowOff>
              </from>
              <to>
                <xdr:col>10757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32" r:id="rId687"/>
      </mc:Fallback>
    </mc:AlternateContent>
    <mc:AlternateContent xmlns:mc="http://schemas.openxmlformats.org/markup-compatibility/2006">
      <mc:Choice Requires="x14">
        <oleObject progId="Equation.3" shapeId="2733" r:id="rId688">
          <objectPr defaultSize="0" r:id="rId4">
            <anchor moveWithCells="1">
              <from>
                <xdr:col>10752</xdr:col>
                <xdr:colOff>518160</xdr:colOff>
                <xdr:row>786435</xdr:row>
                <xdr:rowOff>76200</xdr:rowOff>
              </from>
              <to>
                <xdr:col>10757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33" r:id="rId688"/>
      </mc:Fallback>
    </mc:AlternateContent>
    <mc:AlternateContent xmlns:mc="http://schemas.openxmlformats.org/markup-compatibility/2006">
      <mc:Choice Requires="x14">
        <oleObject progId="Equation.3" shapeId="2734" r:id="rId689">
          <objectPr defaultSize="0" r:id="rId4">
            <anchor moveWithCells="1">
              <from>
                <xdr:col>10752</xdr:col>
                <xdr:colOff>518160</xdr:colOff>
                <xdr:row>851971</xdr:row>
                <xdr:rowOff>76200</xdr:rowOff>
              </from>
              <to>
                <xdr:col>10757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34" r:id="rId689"/>
      </mc:Fallback>
    </mc:AlternateContent>
    <mc:AlternateContent xmlns:mc="http://schemas.openxmlformats.org/markup-compatibility/2006">
      <mc:Choice Requires="x14">
        <oleObject progId="Equation.3" shapeId="2735" r:id="rId690">
          <objectPr defaultSize="0" r:id="rId4">
            <anchor moveWithCells="1">
              <from>
                <xdr:col>10752</xdr:col>
                <xdr:colOff>518160</xdr:colOff>
                <xdr:row>917507</xdr:row>
                <xdr:rowOff>76200</xdr:rowOff>
              </from>
              <to>
                <xdr:col>10757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35" r:id="rId690"/>
      </mc:Fallback>
    </mc:AlternateContent>
    <mc:AlternateContent xmlns:mc="http://schemas.openxmlformats.org/markup-compatibility/2006">
      <mc:Choice Requires="x14">
        <oleObject progId="Equation.3" shapeId="2736" r:id="rId691">
          <objectPr defaultSize="0" r:id="rId4">
            <anchor moveWithCells="1">
              <from>
                <xdr:col>10752</xdr:col>
                <xdr:colOff>518160</xdr:colOff>
                <xdr:row>983043</xdr:row>
                <xdr:rowOff>76200</xdr:rowOff>
              </from>
              <to>
                <xdr:col>10757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736" r:id="rId691"/>
      </mc:Fallback>
    </mc:AlternateContent>
    <mc:AlternateContent xmlns:mc="http://schemas.openxmlformats.org/markup-compatibility/2006">
      <mc:Choice Requires="x14">
        <oleObject progId="Equation.3" shapeId="2737" r:id="rId692">
          <objectPr defaultSize="0" r:id="rId4">
            <anchor moveWithCells="1">
              <from>
                <xdr:col>11008</xdr:col>
                <xdr:colOff>518160</xdr:colOff>
                <xdr:row>3</xdr:row>
                <xdr:rowOff>76200</xdr:rowOff>
              </from>
              <to>
                <xdr:col>11013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737" r:id="rId692"/>
      </mc:Fallback>
    </mc:AlternateContent>
    <mc:AlternateContent xmlns:mc="http://schemas.openxmlformats.org/markup-compatibility/2006">
      <mc:Choice Requires="x14">
        <oleObject progId="Equation.3" shapeId="2738" r:id="rId693">
          <objectPr defaultSize="0" r:id="rId4">
            <anchor moveWithCells="1">
              <from>
                <xdr:col>11008</xdr:col>
                <xdr:colOff>518160</xdr:colOff>
                <xdr:row>65539</xdr:row>
                <xdr:rowOff>76200</xdr:rowOff>
              </from>
              <to>
                <xdr:col>11013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738" r:id="rId693"/>
      </mc:Fallback>
    </mc:AlternateContent>
    <mc:AlternateContent xmlns:mc="http://schemas.openxmlformats.org/markup-compatibility/2006">
      <mc:Choice Requires="x14">
        <oleObject progId="Equation.3" shapeId="2739" r:id="rId694">
          <objectPr defaultSize="0" r:id="rId4">
            <anchor moveWithCells="1">
              <from>
                <xdr:col>11008</xdr:col>
                <xdr:colOff>518160</xdr:colOff>
                <xdr:row>131075</xdr:row>
                <xdr:rowOff>76200</xdr:rowOff>
              </from>
              <to>
                <xdr:col>11013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739" r:id="rId694"/>
      </mc:Fallback>
    </mc:AlternateContent>
    <mc:AlternateContent xmlns:mc="http://schemas.openxmlformats.org/markup-compatibility/2006">
      <mc:Choice Requires="x14">
        <oleObject progId="Equation.3" shapeId="2740" r:id="rId695">
          <objectPr defaultSize="0" r:id="rId4">
            <anchor moveWithCells="1">
              <from>
                <xdr:col>11008</xdr:col>
                <xdr:colOff>518160</xdr:colOff>
                <xdr:row>196611</xdr:row>
                <xdr:rowOff>76200</xdr:rowOff>
              </from>
              <to>
                <xdr:col>11013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740" r:id="rId695"/>
      </mc:Fallback>
    </mc:AlternateContent>
    <mc:AlternateContent xmlns:mc="http://schemas.openxmlformats.org/markup-compatibility/2006">
      <mc:Choice Requires="x14">
        <oleObject progId="Equation.3" shapeId="2741" r:id="rId696">
          <objectPr defaultSize="0" r:id="rId4">
            <anchor moveWithCells="1">
              <from>
                <xdr:col>11008</xdr:col>
                <xdr:colOff>518160</xdr:colOff>
                <xdr:row>262147</xdr:row>
                <xdr:rowOff>76200</xdr:rowOff>
              </from>
              <to>
                <xdr:col>11013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741" r:id="rId696"/>
      </mc:Fallback>
    </mc:AlternateContent>
    <mc:AlternateContent xmlns:mc="http://schemas.openxmlformats.org/markup-compatibility/2006">
      <mc:Choice Requires="x14">
        <oleObject progId="Equation.3" shapeId="2742" r:id="rId697">
          <objectPr defaultSize="0" r:id="rId4">
            <anchor moveWithCells="1">
              <from>
                <xdr:col>11008</xdr:col>
                <xdr:colOff>518160</xdr:colOff>
                <xdr:row>327683</xdr:row>
                <xdr:rowOff>76200</xdr:rowOff>
              </from>
              <to>
                <xdr:col>11013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742" r:id="rId697"/>
      </mc:Fallback>
    </mc:AlternateContent>
    <mc:AlternateContent xmlns:mc="http://schemas.openxmlformats.org/markup-compatibility/2006">
      <mc:Choice Requires="x14">
        <oleObject progId="Equation.3" shapeId="2743" r:id="rId698">
          <objectPr defaultSize="0" r:id="rId4">
            <anchor moveWithCells="1">
              <from>
                <xdr:col>11008</xdr:col>
                <xdr:colOff>518160</xdr:colOff>
                <xdr:row>393219</xdr:row>
                <xdr:rowOff>76200</xdr:rowOff>
              </from>
              <to>
                <xdr:col>11013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743" r:id="rId698"/>
      </mc:Fallback>
    </mc:AlternateContent>
    <mc:AlternateContent xmlns:mc="http://schemas.openxmlformats.org/markup-compatibility/2006">
      <mc:Choice Requires="x14">
        <oleObject progId="Equation.3" shapeId="2744" r:id="rId699">
          <objectPr defaultSize="0" r:id="rId4">
            <anchor moveWithCells="1">
              <from>
                <xdr:col>11008</xdr:col>
                <xdr:colOff>518160</xdr:colOff>
                <xdr:row>458755</xdr:row>
                <xdr:rowOff>76200</xdr:rowOff>
              </from>
              <to>
                <xdr:col>11013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744" r:id="rId699"/>
      </mc:Fallback>
    </mc:AlternateContent>
    <mc:AlternateContent xmlns:mc="http://schemas.openxmlformats.org/markup-compatibility/2006">
      <mc:Choice Requires="x14">
        <oleObject progId="Equation.3" shapeId="2745" r:id="rId700">
          <objectPr defaultSize="0" r:id="rId4">
            <anchor moveWithCells="1">
              <from>
                <xdr:col>11008</xdr:col>
                <xdr:colOff>518160</xdr:colOff>
                <xdr:row>524291</xdr:row>
                <xdr:rowOff>76200</xdr:rowOff>
              </from>
              <to>
                <xdr:col>11013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745" r:id="rId700"/>
      </mc:Fallback>
    </mc:AlternateContent>
    <mc:AlternateContent xmlns:mc="http://schemas.openxmlformats.org/markup-compatibility/2006">
      <mc:Choice Requires="x14">
        <oleObject progId="Equation.3" shapeId="2746" r:id="rId701">
          <objectPr defaultSize="0" r:id="rId4">
            <anchor moveWithCells="1">
              <from>
                <xdr:col>11008</xdr:col>
                <xdr:colOff>518160</xdr:colOff>
                <xdr:row>589827</xdr:row>
                <xdr:rowOff>76200</xdr:rowOff>
              </from>
              <to>
                <xdr:col>11013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746" r:id="rId701"/>
      </mc:Fallback>
    </mc:AlternateContent>
    <mc:AlternateContent xmlns:mc="http://schemas.openxmlformats.org/markup-compatibility/2006">
      <mc:Choice Requires="x14">
        <oleObject progId="Equation.3" shapeId="2747" r:id="rId702">
          <objectPr defaultSize="0" r:id="rId4">
            <anchor moveWithCells="1">
              <from>
                <xdr:col>11008</xdr:col>
                <xdr:colOff>518160</xdr:colOff>
                <xdr:row>655363</xdr:row>
                <xdr:rowOff>76200</xdr:rowOff>
              </from>
              <to>
                <xdr:col>11013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747" r:id="rId702"/>
      </mc:Fallback>
    </mc:AlternateContent>
    <mc:AlternateContent xmlns:mc="http://schemas.openxmlformats.org/markup-compatibility/2006">
      <mc:Choice Requires="x14">
        <oleObject progId="Equation.3" shapeId="2748" r:id="rId703">
          <objectPr defaultSize="0" r:id="rId4">
            <anchor moveWithCells="1">
              <from>
                <xdr:col>11008</xdr:col>
                <xdr:colOff>518160</xdr:colOff>
                <xdr:row>720899</xdr:row>
                <xdr:rowOff>76200</xdr:rowOff>
              </from>
              <to>
                <xdr:col>11013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48" r:id="rId703"/>
      </mc:Fallback>
    </mc:AlternateContent>
    <mc:AlternateContent xmlns:mc="http://schemas.openxmlformats.org/markup-compatibility/2006">
      <mc:Choice Requires="x14">
        <oleObject progId="Equation.3" shapeId="2749" r:id="rId704">
          <objectPr defaultSize="0" r:id="rId4">
            <anchor moveWithCells="1">
              <from>
                <xdr:col>11008</xdr:col>
                <xdr:colOff>518160</xdr:colOff>
                <xdr:row>786435</xdr:row>
                <xdr:rowOff>76200</xdr:rowOff>
              </from>
              <to>
                <xdr:col>11013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49" r:id="rId704"/>
      </mc:Fallback>
    </mc:AlternateContent>
    <mc:AlternateContent xmlns:mc="http://schemas.openxmlformats.org/markup-compatibility/2006">
      <mc:Choice Requires="x14">
        <oleObject progId="Equation.3" shapeId="2750" r:id="rId705">
          <objectPr defaultSize="0" r:id="rId4">
            <anchor moveWithCells="1">
              <from>
                <xdr:col>11008</xdr:col>
                <xdr:colOff>518160</xdr:colOff>
                <xdr:row>851971</xdr:row>
                <xdr:rowOff>76200</xdr:rowOff>
              </from>
              <to>
                <xdr:col>11013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50" r:id="rId705"/>
      </mc:Fallback>
    </mc:AlternateContent>
    <mc:AlternateContent xmlns:mc="http://schemas.openxmlformats.org/markup-compatibility/2006">
      <mc:Choice Requires="x14">
        <oleObject progId="Equation.3" shapeId="2751" r:id="rId706">
          <objectPr defaultSize="0" r:id="rId4">
            <anchor moveWithCells="1">
              <from>
                <xdr:col>11008</xdr:col>
                <xdr:colOff>518160</xdr:colOff>
                <xdr:row>917507</xdr:row>
                <xdr:rowOff>76200</xdr:rowOff>
              </from>
              <to>
                <xdr:col>11013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51" r:id="rId706"/>
      </mc:Fallback>
    </mc:AlternateContent>
    <mc:AlternateContent xmlns:mc="http://schemas.openxmlformats.org/markup-compatibility/2006">
      <mc:Choice Requires="x14">
        <oleObject progId="Equation.3" shapeId="2752" r:id="rId707">
          <objectPr defaultSize="0" r:id="rId4">
            <anchor moveWithCells="1">
              <from>
                <xdr:col>11008</xdr:col>
                <xdr:colOff>518160</xdr:colOff>
                <xdr:row>983043</xdr:row>
                <xdr:rowOff>76200</xdr:rowOff>
              </from>
              <to>
                <xdr:col>11013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752" r:id="rId707"/>
      </mc:Fallback>
    </mc:AlternateContent>
    <mc:AlternateContent xmlns:mc="http://schemas.openxmlformats.org/markup-compatibility/2006">
      <mc:Choice Requires="x14">
        <oleObject progId="Equation.3" shapeId="2753" r:id="rId708">
          <objectPr defaultSize="0" r:id="rId4">
            <anchor moveWithCells="1">
              <from>
                <xdr:col>11264</xdr:col>
                <xdr:colOff>518160</xdr:colOff>
                <xdr:row>3</xdr:row>
                <xdr:rowOff>76200</xdr:rowOff>
              </from>
              <to>
                <xdr:col>11269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753" r:id="rId708"/>
      </mc:Fallback>
    </mc:AlternateContent>
    <mc:AlternateContent xmlns:mc="http://schemas.openxmlformats.org/markup-compatibility/2006">
      <mc:Choice Requires="x14">
        <oleObject progId="Equation.3" shapeId="2754" r:id="rId709">
          <objectPr defaultSize="0" r:id="rId4">
            <anchor moveWithCells="1">
              <from>
                <xdr:col>11264</xdr:col>
                <xdr:colOff>518160</xdr:colOff>
                <xdr:row>65539</xdr:row>
                <xdr:rowOff>76200</xdr:rowOff>
              </from>
              <to>
                <xdr:col>11269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754" r:id="rId709"/>
      </mc:Fallback>
    </mc:AlternateContent>
    <mc:AlternateContent xmlns:mc="http://schemas.openxmlformats.org/markup-compatibility/2006">
      <mc:Choice Requires="x14">
        <oleObject progId="Equation.3" shapeId="2755" r:id="rId710">
          <objectPr defaultSize="0" r:id="rId4">
            <anchor moveWithCells="1">
              <from>
                <xdr:col>11264</xdr:col>
                <xdr:colOff>518160</xdr:colOff>
                <xdr:row>131075</xdr:row>
                <xdr:rowOff>76200</xdr:rowOff>
              </from>
              <to>
                <xdr:col>11269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755" r:id="rId710"/>
      </mc:Fallback>
    </mc:AlternateContent>
    <mc:AlternateContent xmlns:mc="http://schemas.openxmlformats.org/markup-compatibility/2006">
      <mc:Choice Requires="x14">
        <oleObject progId="Equation.3" shapeId="2756" r:id="rId711">
          <objectPr defaultSize="0" r:id="rId4">
            <anchor moveWithCells="1">
              <from>
                <xdr:col>11264</xdr:col>
                <xdr:colOff>518160</xdr:colOff>
                <xdr:row>196611</xdr:row>
                <xdr:rowOff>76200</xdr:rowOff>
              </from>
              <to>
                <xdr:col>11269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756" r:id="rId711"/>
      </mc:Fallback>
    </mc:AlternateContent>
    <mc:AlternateContent xmlns:mc="http://schemas.openxmlformats.org/markup-compatibility/2006">
      <mc:Choice Requires="x14">
        <oleObject progId="Equation.3" shapeId="2757" r:id="rId712">
          <objectPr defaultSize="0" r:id="rId4">
            <anchor moveWithCells="1">
              <from>
                <xdr:col>11264</xdr:col>
                <xdr:colOff>518160</xdr:colOff>
                <xdr:row>262147</xdr:row>
                <xdr:rowOff>76200</xdr:rowOff>
              </from>
              <to>
                <xdr:col>11269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757" r:id="rId712"/>
      </mc:Fallback>
    </mc:AlternateContent>
    <mc:AlternateContent xmlns:mc="http://schemas.openxmlformats.org/markup-compatibility/2006">
      <mc:Choice Requires="x14">
        <oleObject progId="Equation.3" shapeId="2758" r:id="rId713">
          <objectPr defaultSize="0" r:id="rId4">
            <anchor moveWithCells="1">
              <from>
                <xdr:col>11264</xdr:col>
                <xdr:colOff>518160</xdr:colOff>
                <xdr:row>327683</xdr:row>
                <xdr:rowOff>76200</xdr:rowOff>
              </from>
              <to>
                <xdr:col>11269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758" r:id="rId713"/>
      </mc:Fallback>
    </mc:AlternateContent>
    <mc:AlternateContent xmlns:mc="http://schemas.openxmlformats.org/markup-compatibility/2006">
      <mc:Choice Requires="x14">
        <oleObject progId="Equation.3" shapeId="2759" r:id="rId714">
          <objectPr defaultSize="0" r:id="rId4">
            <anchor moveWithCells="1">
              <from>
                <xdr:col>11264</xdr:col>
                <xdr:colOff>518160</xdr:colOff>
                <xdr:row>393219</xdr:row>
                <xdr:rowOff>76200</xdr:rowOff>
              </from>
              <to>
                <xdr:col>11269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759" r:id="rId714"/>
      </mc:Fallback>
    </mc:AlternateContent>
    <mc:AlternateContent xmlns:mc="http://schemas.openxmlformats.org/markup-compatibility/2006">
      <mc:Choice Requires="x14">
        <oleObject progId="Equation.3" shapeId="2760" r:id="rId715">
          <objectPr defaultSize="0" r:id="rId4">
            <anchor moveWithCells="1">
              <from>
                <xdr:col>11264</xdr:col>
                <xdr:colOff>518160</xdr:colOff>
                <xdr:row>458755</xdr:row>
                <xdr:rowOff>76200</xdr:rowOff>
              </from>
              <to>
                <xdr:col>11269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760" r:id="rId715"/>
      </mc:Fallback>
    </mc:AlternateContent>
    <mc:AlternateContent xmlns:mc="http://schemas.openxmlformats.org/markup-compatibility/2006">
      <mc:Choice Requires="x14">
        <oleObject progId="Equation.3" shapeId="2761" r:id="rId716">
          <objectPr defaultSize="0" r:id="rId4">
            <anchor moveWithCells="1">
              <from>
                <xdr:col>11264</xdr:col>
                <xdr:colOff>518160</xdr:colOff>
                <xdr:row>524291</xdr:row>
                <xdr:rowOff>76200</xdr:rowOff>
              </from>
              <to>
                <xdr:col>11269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761" r:id="rId716"/>
      </mc:Fallback>
    </mc:AlternateContent>
    <mc:AlternateContent xmlns:mc="http://schemas.openxmlformats.org/markup-compatibility/2006">
      <mc:Choice Requires="x14">
        <oleObject progId="Equation.3" shapeId="2762" r:id="rId717">
          <objectPr defaultSize="0" r:id="rId4">
            <anchor moveWithCells="1">
              <from>
                <xdr:col>11264</xdr:col>
                <xdr:colOff>518160</xdr:colOff>
                <xdr:row>589827</xdr:row>
                <xdr:rowOff>76200</xdr:rowOff>
              </from>
              <to>
                <xdr:col>11269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762" r:id="rId717"/>
      </mc:Fallback>
    </mc:AlternateContent>
    <mc:AlternateContent xmlns:mc="http://schemas.openxmlformats.org/markup-compatibility/2006">
      <mc:Choice Requires="x14">
        <oleObject progId="Equation.3" shapeId="2763" r:id="rId718">
          <objectPr defaultSize="0" r:id="rId4">
            <anchor moveWithCells="1">
              <from>
                <xdr:col>11264</xdr:col>
                <xdr:colOff>518160</xdr:colOff>
                <xdr:row>655363</xdr:row>
                <xdr:rowOff>76200</xdr:rowOff>
              </from>
              <to>
                <xdr:col>11269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763" r:id="rId718"/>
      </mc:Fallback>
    </mc:AlternateContent>
    <mc:AlternateContent xmlns:mc="http://schemas.openxmlformats.org/markup-compatibility/2006">
      <mc:Choice Requires="x14">
        <oleObject progId="Equation.3" shapeId="2764" r:id="rId719">
          <objectPr defaultSize="0" r:id="rId4">
            <anchor moveWithCells="1">
              <from>
                <xdr:col>11264</xdr:col>
                <xdr:colOff>518160</xdr:colOff>
                <xdr:row>720899</xdr:row>
                <xdr:rowOff>76200</xdr:rowOff>
              </from>
              <to>
                <xdr:col>11269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64" r:id="rId719"/>
      </mc:Fallback>
    </mc:AlternateContent>
    <mc:AlternateContent xmlns:mc="http://schemas.openxmlformats.org/markup-compatibility/2006">
      <mc:Choice Requires="x14">
        <oleObject progId="Equation.3" shapeId="2765" r:id="rId720">
          <objectPr defaultSize="0" r:id="rId4">
            <anchor moveWithCells="1">
              <from>
                <xdr:col>11264</xdr:col>
                <xdr:colOff>518160</xdr:colOff>
                <xdr:row>786435</xdr:row>
                <xdr:rowOff>76200</xdr:rowOff>
              </from>
              <to>
                <xdr:col>11269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65" r:id="rId720"/>
      </mc:Fallback>
    </mc:AlternateContent>
    <mc:AlternateContent xmlns:mc="http://schemas.openxmlformats.org/markup-compatibility/2006">
      <mc:Choice Requires="x14">
        <oleObject progId="Equation.3" shapeId="2766" r:id="rId721">
          <objectPr defaultSize="0" r:id="rId4">
            <anchor moveWithCells="1">
              <from>
                <xdr:col>11264</xdr:col>
                <xdr:colOff>518160</xdr:colOff>
                <xdr:row>851971</xdr:row>
                <xdr:rowOff>76200</xdr:rowOff>
              </from>
              <to>
                <xdr:col>11269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66" r:id="rId721"/>
      </mc:Fallback>
    </mc:AlternateContent>
    <mc:AlternateContent xmlns:mc="http://schemas.openxmlformats.org/markup-compatibility/2006">
      <mc:Choice Requires="x14">
        <oleObject progId="Equation.3" shapeId="2767" r:id="rId722">
          <objectPr defaultSize="0" r:id="rId4">
            <anchor moveWithCells="1">
              <from>
                <xdr:col>11264</xdr:col>
                <xdr:colOff>518160</xdr:colOff>
                <xdr:row>917507</xdr:row>
                <xdr:rowOff>76200</xdr:rowOff>
              </from>
              <to>
                <xdr:col>11269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67" r:id="rId722"/>
      </mc:Fallback>
    </mc:AlternateContent>
    <mc:AlternateContent xmlns:mc="http://schemas.openxmlformats.org/markup-compatibility/2006">
      <mc:Choice Requires="x14">
        <oleObject progId="Equation.3" shapeId="2768" r:id="rId723">
          <objectPr defaultSize="0" r:id="rId4">
            <anchor moveWithCells="1">
              <from>
                <xdr:col>11264</xdr:col>
                <xdr:colOff>518160</xdr:colOff>
                <xdr:row>983043</xdr:row>
                <xdr:rowOff>76200</xdr:rowOff>
              </from>
              <to>
                <xdr:col>11269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768" r:id="rId723"/>
      </mc:Fallback>
    </mc:AlternateContent>
    <mc:AlternateContent xmlns:mc="http://schemas.openxmlformats.org/markup-compatibility/2006">
      <mc:Choice Requires="x14">
        <oleObject progId="Equation.3" shapeId="2769" r:id="rId724">
          <objectPr defaultSize="0" r:id="rId4">
            <anchor moveWithCells="1">
              <from>
                <xdr:col>11520</xdr:col>
                <xdr:colOff>518160</xdr:colOff>
                <xdr:row>3</xdr:row>
                <xdr:rowOff>76200</xdr:rowOff>
              </from>
              <to>
                <xdr:col>11525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769" r:id="rId724"/>
      </mc:Fallback>
    </mc:AlternateContent>
    <mc:AlternateContent xmlns:mc="http://schemas.openxmlformats.org/markup-compatibility/2006">
      <mc:Choice Requires="x14">
        <oleObject progId="Equation.3" shapeId="2770" r:id="rId725">
          <objectPr defaultSize="0" r:id="rId4">
            <anchor moveWithCells="1">
              <from>
                <xdr:col>11520</xdr:col>
                <xdr:colOff>518160</xdr:colOff>
                <xdr:row>65539</xdr:row>
                <xdr:rowOff>76200</xdr:rowOff>
              </from>
              <to>
                <xdr:col>11525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770" r:id="rId725"/>
      </mc:Fallback>
    </mc:AlternateContent>
    <mc:AlternateContent xmlns:mc="http://schemas.openxmlformats.org/markup-compatibility/2006">
      <mc:Choice Requires="x14">
        <oleObject progId="Equation.3" shapeId="2771" r:id="rId726">
          <objectPr defaultSize="0" r:id="rId4">
            <anchor moveWithCells="1">
              <from>
                <xdr:col>11520</xdr:col>
                <xdr:colOff>518160</xdr:colOff>
                <xdr:row>131075</xdr:row>
                <xdr:rowOff>76200</xdr:rowOff>
              </from>
              <to>
                <xdr:col>11525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771" r:id="rId726"/>
      </mc:Fallback>
    </mc:AlternateContent>
    <mc:AlternateContent xmlns:mc="http://schemas.openxmlformats.org/markup-compatibility/2006">
      <mc:Choice Requires="x14">
        <oleObject progId="Equation.3" shapeId="2772" r:id="rId727">
          <objectPr defaultSize="0" r:id="rId4">
            <anchor moveWithCells="1">
              <from>
                <xdr:col>11520</xdr:col>
                <xdr:colOff>518160</xdr:colOff>
                <xdr:row>196611</xdr:row>
                <xdr:rowOff>76200</xdr:rowOff>
              </from>
              <to>
                <xdr:col>11525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772" r:id="rId727"/>
      </mc:Fallback>
    </mc:AlternateContent>
    <mc:AlternateContent xmlns:mc="http://schemas.openxmlformats.org/markup-compatibility/2006">
      <mc:Choice Requires="x14">
        <oleObject progId="Equation.3" shapeId="2773" r:id="rId728">
          <objectPr defaultSize="0" r:id="rId4">
            <anchor moveWithCells="1">
              <from>
                <xdr:col>11520</xdr:col>
                <xdr:colOff>518160</xdr:colOff>
                <xdr:row>262147</xdr:row>
                <xdr:rowOff>76200</xdr:rowOff>
              </from>
              <to>
                <xdr:col>11525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773" r:id="rId728"/>
      </mc:Fallback>
    </mc:AlternateContent>
    <mc:AlternateContent xmlns:mc="http://schemas.openxmlformats.org/markup-compatibility/2006">
      <mc:Choice Requires="x14">
        <oleObject progId="Equation.3" shapeId="2774" r:id="rId729">
          <objectPr defaultSize="0" r:id="rId4">
            <anchor moveWithCells="1">
              <from>
                <xdr:col>11520</xdr:col>
                <xdr:colOff>518160</xdr:colOff>
                <xdr:row>327683</xdr:row>
                <xdr:rowOff>76200</xdr:rowOff>
              </from>
              <to>
                <xdr:col>11525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774" r:id="rId729"/>
      </mc:Fallback>
    </mc:AlternateContent>
    <mc:AlternateContent xmlns:mc="http://schemas.openxmlformats.org/markup-compatibility/2006">
      <mc:Choice Requires="x14">
        <oleObject progId="Equation.3" shapeId="2775" r:id="rId730">
          <objectPr defaultSize="0" r:id="rId4">
            <anchor moveWithCells="1">
              <from>
                <xdr:col>11520</xdr:col>
                <xdr:colOff>518160</xdr:colOff>
                <xdr:row>393219</xdr:row>
                <xdr:rowOff>76200</xdr:rowOff>
              </from>
              <to>
                <xdr:col>11525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775" r:id="rId730"/>
      </mc:Fallback>
    </mc:AlternateContent>
    <mc:AlternateContent xmlns:mc="http://schemas.openxmlformats.org/markup-compatibility/2006">
      <mc:Choice Requires="x14">
        <oleObject progId="Equation.3" shapeId="2776" r:id="rId731">
          <objectPr defaultSize="0" r:id="rId4">
            <anchor moveWithCells="1">
              <from>
                <xdr:col>11520</xdr:col>
                <xdr:colOff>518160</xdr:colOff>
                <xdr:row>458755</xdr:row>
                <xdr:rowOff>76200</xdr:rowOff>
              </from>
              <to>
                <xdr:col>11525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776" r:id="rId731"/>
      </mc:Fallback>
    </mc:AlternateContent>
    <mc:AlternateContent xmlns:mc="http://schemas.openxmlformats.org/markup-compatibility/2006">
      <mc:Choice Requires="x14">
        <oleObject progId="Equation.3" shapeId="2777" r:id="rId732">
          <objectPr defaultSize="0" r:id="rId4">
            <anchor moveWithCells="1">
              <from>
                <xdr:col>11520</xdr:col>
                <xdr:colOff>518160</xdr:colOff>
                <xdr:row>524291</xdr:row>
                <xdr:rowOff>76200</xdr:rowOff>
              </from>
              <to>
                <xdr:col>11525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777" r:id="rId732"/>
      </mc:Fallback>
    </mc:AlternateContent>
    <mc:AlternateContent xmlns:mc="http://schemas.openxmlformats.org/markup-compatibility/2006">
      <mc:Choice Requires="x14">
        <oleObject progId="Equation.3" shapeId="2778" r:id="rId733">
          <objectPr defaultSize="0" r:id="rId4">
            <anchor moveWithCells="1">
              <from>
                <xdr:col>11520</xdr:col>
                <xdr:colOff>518160</xdr:colOff>
                <xdr:row>589827</xdr:row>
                <xdr:rowOff>76200</xdr:rowOff>
              </from>
              <to>
                <xdr:col>11525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778" r:id="rId733"/>
      </mc:Fallback>
    </mc:AlternateContent>
    <mc:AlternateContent xmlns:mc="http://schemas.openxmlformats.org/markup-compatibility/2006">
      <mc:Choice Requires="x14">
        <oleObject progId="Equation.3" shapeId="2779" r:id="rId734">
          <objectPr defaultSize="0" r:id="rId4">
            <anchor moveWithCells="1">
              <from>
                <xdr:col>11520</xdr:col>
                <xdr:colOff>518160</xdr:colOff>
                <xdr:row>655363</xdr:row>
                <xdr:rowOff>76200</xdr:rowOff>
              </from>
              <to>
                <xdr:col>11525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779" r:id="rId734"/>
      </mc:Fallback>
    </mc:AlternateContent>
    <mc:AlternateContent xmlns:mc="http://schemas.openxmlformats.org/markup-compatibility/2006">
      <mc:Choice Requires="x14">
        <oleObject progId="Equation.3" shapeId="2780" r:id="rId735">
          <objectPr defaultSize="0" r:id="rId4">
            <anchor moveWithCells="1">
              <from>
                <xdr:col>11520</xdr:col>
                <xdr:colOff>518160</xdr:colOff>
                <xdr:row>720899</xdr:row>
                <xdr:rowOff>76200</xdr:rowOff>
              </from>
              <to>
                <xdr:col>11525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80" r:id="rId735"/>
      </mc:Fallback>
    </mc:AlternateContent>
    <mc:AlternateContent xmlns:mc="http://schemas.openxmlformats.org/markup-compatibility/2006">
      <mc:Choice Requires="x14">
        <oleObject progId="Equation.3" shapeId="2781" r:id="rId736">
          <objectPr defaultSize="0" r:id="rId4">
            <anchor moveWithCells="1">
              <from>
                <xdr:col>11520</xdr:col>
                <xdr:colOff>518160</xdr:colOff>
                <xdr:row>786435</xdr:row>
                <xdr:rowOff>76200</xdr:rowOff>
              </from>
              <to>
                <xdr:col>11525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81" r:id="rId736"/>
      </mc:Fallback>
    </mc:AlternateContent>
    <mc:AlternateContent xmlns:mc="http://schemas.openxmlformats.org/markup-compatibility/2006">
      <mc:Choice Requires="x14">
        <oleObject progId="Equation.3" shapeId="2782" r:id="rId737">
          <objectPr defaultSize="0" r:id="rId4">
            <anchor moveWithCells="1">
              <from>
                <xdr:col>11520</xdr:col>
                <xdr:colOff>518160</xdr:colOff>
                <xdr:row>851971</xdr:row>
                <xdr:rowOff>76200</xdr:rowOff>
              </from>
              <to>
                <xdr:col>11525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82" r:id="rId737"/>
      </mc:Fallback>
    </mc:AlternateContent>
    <mc:AlternateContent xmlns:mc="http://schemas.openxmlformats.org/markup-compatibility/2006">
      <mc:Choice Requires="x14">
        <oleObject progId="Equation.3" shapeId="2783" r:id="rId738">
          <objectPr defaultSize="0" r:id="rId4">
            <anchor moveWithCells="1">
              <from>
                <xdr:col>11520</xdr:col>
                <xdr:colOff>518160</xdr:colOff>
                <xdr:row>917507</xdr:row>
                <xdr:rowOff>76200</xdr:rowOff>
              </from>
              <to>
                <xdr:col>11525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83" r:id="rId738"/>
      </mc:Fallback>
    </mc:AlternateContent>
    <mc:AlternateContent xmlns:mc="http://schemas.openxmlformats.org/markup-compatibility/2006">
      <mc:Choice Requires="x14">
        <oleObject progId="Equation.3" shapeId="2784" r:id="rId739">
          <objectPr defaultSize="0" r:id="rId4">
            <anchor moveWithCells="1">
              <from>
                <xdr:col>11520</xdr:col>
                <xdr:colOff>518160</xdr:colOff>
                <xdr:row>983043</xdr:row>
                <xdr:rowOff>76200</xdr:rowOff>
              </from>
              <to>
                <xdr:col>11525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784" r:id="rId739"/>
      </mc:Fallback>
    </mc:AlternateContent>
    <mc:AlternateContent xmlns:mc="http://schemas.openxmlformats.org/markup-compatibility/2006">
      <mc:Choice Requires="x14">
        <oleObject progId="Equation.3" shapeId="2785" r:id="rId740">
          <objectPr defaultSize="0" r:id="rId4">
            <anchor moveWithCells="1">
              <from>
                <xdr:col>11776</xdr:col>
                <xdr:colOff>518160</xdr:colOff>
                <xdr:row>3</xdr:row>
                <xdr:rowOff>76200</xdr:rowOff>
              </from>
              <to>
                <xdr:col>11781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785" r:id="rId740"/>
      </mc:Fallback>
    </mc:AlternateContent>
    <mc:AlternateContent xmlns:mc="http://schemas.openxmlformats.org/markup-compatibility/2006">
      <mc:Choice Requires="x14">
        <oleObject progId="Equation.3" shapeId="2786" r:id="rId741">
          <objectPr defaultSize="0" r:id="rId4">
            <anchor moveWithCells="1">
              <from>
                <xdr:col>11776</xdr:col>
                <xdr:colOff>518160</xdr:colOff>
                <xdr:row>65539</xdr:row>
                <xdr:rowOff>76200</xdr:rowOff>
              </from>
              <to>
                <xdr:col>11781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786" r:id="rId741"/>
      </mc:Fallback>
    </mc:AlternateContent>
    <mc:AlternateContent xmlns:mc="http://schemas.openxmlformats.org/markup-compatibility/2006">
      <mc:Choice Requires="x14">
        <oleObject progId="Equation.3" shapeId="2787" r:id="rId742">
          <objectPr defaultSize="0" r:id="rId4">
            <anchor moveWithCells="1">
              <from>
                <xdr:col>11776</xdr:col>
                <xdr:colOff>518160</xdr:colOff>
                <xdr:row>131075</xdr:row>
                <xdr:rowOff>76200</xdr:rowOff>
              </from>
              <to>
                <xdr:col>11781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787" r:id="rId742"/>
      </mc:Fallback>
    </mc:AlternateContent>
    <mc:AlternateContent xmlns:mc="http://schemas.openxmlformats.org/markup-compatibility/2006">
      <mc:Choice Requires="x14">
        <oleObject progId="Equation.3" shapeId="2788" r:id="rId743">
          <objectPr defaultSize="0" r:id="rId4">
            <anchor moveWithCells="1">
              <from>
                <xdr:col>11776</xdr:col>
                <xdr:colOff>518160</xdr:colOff>
                <xdr:row>196611</xdr:row>
                <xdr:rowOff>76200</xdr:rowOff>
              </from>
              <to>
                <xdr:col>11781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788" r:id="rId743"/>
      </mc:Fallback>
    </mc:AlternateContent>
    <mc:AlternateContent xmlns:mc="http://schemas.openxmlformats.org/markup-compatibility/2006">
      <mc:Choice Requires="x14">
        <oleObject progId="Equation.3" shapeId="2789" r:id="rId744">
          <objectPr defaultSize="0" r:id="rId4">
            <anchor moveWithCells="1">
              <from>
                <xdr:col>11776</xdr:col>
                <xdr:colOff>518160</xdr:colOff>
                <xdr:row>262147</xdr:row>
                <xdr:rowOff>76200</xdr:rowOff>
              </from>
              <to>
                <xdr:col>11781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789" r:id="rId744"/>
      </mc:Fallback>
    </mc:AlternateContent>
    <mc:AlternateContent xmlns:mc="http://schemas.openxmlformats.org/markup-compatibility/2006">
      <mc:Choice Requires="x14">
        <oleObject progId="Equation.3" shapeId="2790" r:id="rId745">
          <objectPr defaultSize="0" r:id="rId4">
            <anchor moveWithCells="1">
              <from>
                <xdr:col>11776</xdr:col>
                <xdr:colOff>518160</xdr:colOff>
                <xdr:row>327683</xdr:row>
                <xdr:rowOff>76200</xdr:rowOff>
              </from>
              <to>
                <xdr:col>11781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790" r:id="rId745"/>
      </mc:Fallback>
    </mc:AlternateContent>
    <mc:AlternateContent xmlns:mc="http://schemas.openxmlformats.org/markup-compatibility/2006">
      <mc:Choice Requires="x14">
        <oleObject progId="Equation.3" shapeId="2791" r:id="rId746">
          <objectPr defaultSize="0" r:id="rId4">
            <anchor moveWithCells="1">
              <from>
                <xdr:col>11776</xdr:col>
                <xdr:colOff>518160</xdr:colOff>
                <xdr:row>393219</xdr:row>
                <xdr:rowOff>76200</xdr:rowOff>
              </from>
              <to>
                <xdr:col>11781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791" r:id="rId746"/>
      </mc:Fallback>
    </mc:AlternateContent>
    <mc:AlternateContent xmlns:mc="http://schemas.openxmlformats.org/markup-compatibility/2006">
      <mc:Choice Requires="x14">
        <oleObject progId="Equation.3" shapeId="2792" r:id="rId747">
          <objectPr defaultSize="0" r:id="rId4">
            <anchor moveWithCells="1">
              <from>
                <xdr:col>11776</xdr:col>
                <xdr:colOff>518160</xdr:colOff>
                <xdr:row>458755</xdr:row>
                <xdr:rowOff>76200</xdr:rowOff>
              </from>
              <to>
                <xdr:col>11781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792" r:id="rId747"/>
      </mc:Fallback>
    </mc:AlternateContent>
    <mc:AlternateContent xmlns:mc="http://schemas.openxmlformats.org/markup-compatibility/2006">
      <mc:Choice Requires="x14">
        <oleObject progId="Equation.3" shapeId="2793" r:id="rId748">
          <objectPr defaultSize="0" r:id="rId4">
            <anchor moveWithCells="1">
              <from>
                <xdr:col>11776</xdr:col>
                <xdr:colOff>518160</xdr:colOff>
                <xdr:row>524291</xdr:row>
                <xdr:rowOff>76200</xdr:rowOff>
              </from>
              <to>
                <xdr:col>11781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793" r:id="rId748"/>
      </mc:Fallback>
    </mc:AlternateContent>
    <mc:AlternateContent xmlns:mc="http://schemas.openxmlformats.org/markup-compatibility/2006">
      <mc:Choice Requires="x14">
        <oleObject progId="Equation.3" shapeId="2794" r:id="rId749">
          <objectPr defaultSize="0" r:id="rId4">
            <anchor moveWithCells="1">
              <from>
                <xdr:col>11776</xdr:col>
                <xdr:colOff>518160</xdr:colOff>
                <xdr:row>589827</xdr:row>
                <xdr:rowOff>76200</xdr:rowOff>
              </from>
              <to>
                <xdr:col>11781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794" r:id="rId749"/>
      </mc:Fallback>
    </mc:AlternateContent>
    <mc:AlternateContent xmlns:mc="http://schemas.openxmlformats.org/markup-compatibility/2006">
      <mc:Choice Requires="x14">
        <oleObject progId="Equation.3" shapeId="2795" r:id="rId750">
          <objectPr defaultSize="0" r:id="rId4">
            <anchor moveWithCells="1">
              <from>
                <xdr:col>11776</xdr:col>
                <xdr:colOff>518160</xdr:colOff>
                <xdr:row>655363</xdr:row>
                <xdr:rowOff>76200</xdr:rowOff>
              </from>
              <to>
                <xdr:col>11781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795" r:id="rId750"/>
      </mc:Fallback>
    </mc:AlternateContent>
    <mc:AlternateContent xmlns:mc="http://schemas.openxmlformats.org/markup-compatibility/2006">
      <mc:Choice Requires="x14">
        <oleObject progId="Equation.3" shapeId="2796" r:id="rId751">
          <objectPr defaultSize="0" r:id="rId4">
            <anchor moveWithCells="1">
              <from>
                <xdr:col>11776</xdr:col>
                <xdr:colOff>518160</xdr:colOff>
                <xdr:row>720899</xdr:row>
                <xdr:rowOff>76200</xdr:rowOff>
              </from>
              <to>
                <xdr:col>11781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796" r:id="rId751"/>
      </mc:Fallback>
    </mc:AlternateContent>
    <mc:AlternateContent xmlns:mc="http://schemas.openxmlformats.org/markup-compatibility/2006">
      <mc:Choice Requires="x14">
        <oleObject progId="Equation.3" shapeId="2797" r:id="rId752">
          <objectPr defaultSize="0" r:id="rId4">
            <anchor moveWithCells="1">
              <from>
                <xdr:col>11776</xdr:col>
                <xdr:colOff>518160</xdr:colOff>
                <xdr:row>786435</xdr:row>
                <xdr:rowOff>76200</xdr:rowOff>
              </from>
              <to>
                <xdr:col>11781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797" r:id="rId752"/>
      </mc:Fallback>
    </mc:AlternateContent>
    <mc:AlternateContent xmlns:mc="http://schemas.openxmlformats.org/markup-compatibility/2006">
      <mc:Choice Requires="x14">
        <oleObject progId="Equation.3" shapeId="2798" r:id="rId753">
          <objectPr defaultSize="0" r:id="rId4">
            <anchor moveWithCells="1">
              <from>
                <xdr:col>11776</xdr:col>
                <xdr:colOff>518160</xdr:colOff>
                <xdr:row>851971</xdr:row>
                <xdr:rowOff>76200</xdr:rowOff>
              </from>
              <to>
                <xdr:col>11781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798" r:id="rId753"/>
      </mc:Fallback>
    </mc:AlternateContent>
    <mc:AlternateContent xmlns:mc="http://schemas.openxmlformats.org/markup-compatibility/2006">
      <mc:Choice Requires="x14">
        <oleObject progId="Equation.3" shapeId="2799" r:id="rId754">
          <objectPr defaultSize="0" r:id="rId4">
            <anchor moveWithCells="1">
              <from>
                <xdr:col>11776</xdr:col>
                <xdr:colOff>518160</xdr:colOff>
                <xdr:row>917507</xdr:row>
                <xdr:rowOff>76200</xdr:rowOff>
              </from>
              <to>
                <xdr:col>11781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799" r:id="rId754"/>
      </mc:Fallback>
    </mc:AlternateContent>
    <mc:AlternateContent xmlns:mc="http://schemas.openxmlformats.org/markup-compatibility/2006">
      <mc:Choice Requires="x14">
        <oleObject progId="Equation.3" shapeId="2800" r:id="rId755">
          <objectPr defaultSize="0" r:id="rId4">
            <anchor moveWithCells="1">
              <from>
                <xdr:col>11776</xdr:col>
                <xdr:colOff>518160</xdr:colOff>
                <xdr:row>983043</xdr:row>
                <xdr:rowOff>76200</xdr:rowOff>
              </from>
              <to>
                <xdr:col>11781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00" r:id="rId755"/>
      </mc:Fallback>
    </mc:AlternateContent>
    <mc:AlternateContent xmlns:mc="http://schemas.openxmlformats.org/markup-compatibility/2006">
      <mc:Choice Requires="x14">
        <oleObject progId="Equation.3" shapeId="2801" r:id="rId756">
          <objectPr defaultSize="0" r:id="rId4">
            <anchor moveWithCells="1">
              <from>
                <xdr:col>12032</xdr:col>
                <xdr:colOff>518160</xdr:colOff>
                <xdr:row>3</xdr:row>
                <xdr:rowOff>76200</xdr:rowOff>
              </from>
              <to>
                <xdr:col>12037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01" r:id="rId756"/>
      </mc:Fallback>
    </mc:AlternateContent>
    <mc:AlternateContent xmlns:mc="http://schemas.openxmlformats.org/markup-compatibility/2006">
      <mc:Choice Requires="x14">
        <oleObject progId="Equation.3" shapeId="2802" r:id="rId757">
          <objectPr defaultSize="0" r:id="rId4">
            <anchor moveWithCells="1">
              <from>
                <xdr:col>12032</xdr:col>
                <xdr:colOff>518160</xdr:colOff>
                <xdr:row>65539</xdr:row>
                <xdr:rowOff>76200</xdr:rowOff>
              </from>
              <to>
                <xdr:col>12037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02" r:id="rId757"/>
      </mc:Fallback>
    </mc:AlternateContent>
    <mc:AlternateContent xmlns:mc="http://schemas.openxmlformats.org/markup-compatibility/2006">
      <mc:Choice Requires="x14">
        <oleObject progId="Equation.3" shapeId="2803" r:id="rId758">
          <objectPr defaultSize="0" r:id="rId4">
            <anchor moveWithCells="1">
              <from>
                <xdr:col>12032</xdr:col>
                <xdr:colOff>518160</xdr:colOff>
                <xdr:row>131075</xdr:row>
                <xdr:rowOff>76200</xdr:rowOff>
              </from>
              <to>
                <xdr:col>12037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03" r:id="rId758"/>
      </mc:Fallback>
    </mc:AlternateContent>
    <mc:AlternateContent xmlns:mc="http://schemas.openxmlformats.org/markup-compatibility/2006">
      <mc:Choice Requires="x14">
        <oleObject progId="Equation.3" shapeId="2804" r:id="rId759">
          <objectPr defaultSize="0" r:id="rId4">
            <anchor moveWithCells="1">
              <from>
                <xdr:col>12032</xdr:col>
                <xdr:colOff>518160</xdr:colOff>
                <xdr:row>196611</xdr:row>
                <xdr:rowOff>76200</xdr:rowOff>
              </from>
              <to>
                <xdr:col>12037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804" r:id="rId759"/>
      </mc:Fallback>
    </mc:AlternateContent>
    <mc:AlternateContent xmlns:mc="http://schemas.openxmlformats.org/markup-compatibility/2006">
      <mc:Choice Requires="x14">
        <oleObject progId="Equation.3" shapeId="2805" r:id="rId760">
          <objectPr defaultSize="0" r:id="rId4">
            <anchor moveWithCells="1">
              <from>
                <xdr:col>12032</xdr:col>
                <xdr:colOff>518160</xdr:colOff>
                <xdr:row>262147</xdr:row>
                <xdr:rowOff>76200</xdr:rowOff>
              </from>
              <to>
                <xdr:col>12037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805" r:id="rId760"/>
      </mc:Fallback>
    </mc:AlternateContent>
    <mc:AlternateContent xmlns:mc="http://schemas.openxmlformats.org/markup-compatibility/2006">
      <mc:Choice Requires="x14">
        <oleObject progId="Equation.3" shapeId="2806" r:id="rId761">
          <objectPr defaultSize="0" r:id="rId4">
            <anchor moveWithCells="1">
              <from>
                <xdr:col>12032</xdr:col>
                <xdr:colOff>518160</xdr:colOff>
                <xdr:row>327683</xdr:row>
                <xdr:rowOff>76200</xdr:rowOff>
              </from>
              <to>
                <xdr:col>12037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806" r:id="rId761"/>
      </mc:Fallback>
    </mc:AlternateContent>
    <mc:AlternateContent xmlns:mc="http://schemas.openxmlformats.org/markup-compatibility/2006">
      <mc:Choice Requires="x14">
        <oleObject progId="Equation.3" shapeId="2807" r:id="rId762">
          <objectPr defaultSize="0" r:id="rId4">
            <anchor moveWithCells="1">
              <from>
                <xdr:col>12032</xdr:col>
                <xdr:colOff>518160</xdr:colOff>
                <xdr:row>393219</xdr:row>
                <xdr:rowOff>76200</xdr:rowOff>
              </from>
              <to>
                <xdr:col>12037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807" r:id="rId762"/>
      </mc:Fallback>
    </mc:AlternateContent>
    <mc:AlternateContent xmlns:mc="http://schemas.openxmlformats.org/markup-compatibility/2006">
      <mc:Choice Requires="x14">
        <oleObject progId="Equation.3" shapeId="2808" r:id="rId763">
          <objectPr defaultSize="0" r:id="rId4">
            <anchor moveWithCells="1">
              <from>
                <xdr:col>12032</xdr:col>
                <xdr:colOff>518160</xdr:colOff>
                <xdr:row>458755</xdr:row>
                <xdr:rowOff>76200</xdr:rowOff>
              </from>
              <to>
                <xdr:col>12037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808" r:id="rId763"/>
      </mc:Fallback>
    </mc:AlternateContent>
    <mc:AlternateContent xmlns:mc="http://schemas.openxmlformats.org/markup-compatibility/2006">
      <mc:Choice Requires="x14">
        <oleObject progId="Equation.3" shapeId="2809" r:id="rId764">
          <objectPr defaultSize="0" r:id="rId4">
            <anchor moveWithCells="1">
              <from>
                <xdr:col>12032</xdr:col>
                <xdr:colOff>518160</xdr:colOff>
                <xdr:row>524291</xdr:row>
                <xdr:rowOff>76200</xdr:rowOff>
              </from>
              <to>
                <xdr:col>12037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809" r:id="rId764"/>
      </mc:Fallback>
    </mc:AlternateContent>
    <mc:AlternateContent xmlns:mc="http://schemas.openxmlformats.org/markup-compatibility/2006">
      <mc:Choice Requires="x14">
        <oleObject progId="Equation.3" shapeId="2810" r:id="rId765">
          <objectPr defaultSize="0" r:id="rId4">
            <anchor moveWithCells="1">
              <from>
                <xdr:col>12032</xdr:col>
                <xdr:colOff>518160</xdr:colOff>
                <xdr:row>589827</xdr:row>
                <xdr:rowOff>76200</xdr:rowOff>
              </from>
              <to>
                <xdr:col>12037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810" r:id="rId765"/>
      </mc:Fallback>
    </mc:AlternateContent>
    <mc:AlternateContent xmlns:mc="http://schemas.openxmlformats.org/markup-compatibility/2006">
      <mc:Choice Requires="x14">
        <oleObject progId="Equation.3" shapeId="2811" r:id="rId766">
          <objectPr defaultSize="0" r:id="rId4">
            <anchor moveWithCells="1">
              <from>
                <xdr:col>12032</xdr:col>
                <xdr:colOff>518160</xdr:colOff>
                <xdr:row>655363</xdr:row>
                <xdr:rowOff>76200</xdr:rowOff>
              </from>
              <to>
                <xdr:col>12037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811" r:id="rId766"/>
      </mc:Fallback>
    </mc:AlternateContent>
    <mc:AlternateContent xmlns:mc="http://schemas.openxmlformats.org/markup-compatibility/2006">
      <mc:Choice Requires="x14">
        <oleObject progId="Equation.3" shapeId="2812" r:id="rId767">
          <objectPr defaultSize="0" r:id="rId4">
            <anchor moveWithCells="1">
              <from>
                <xdr:col>12032</xdr:col>
                <xdr:colOff>518160</xdr:colOff>
                <xdr:row>720899</xdr:row>
                <xdr:rowOff>76200</xdr:rowOff>
              </from>
              <to>
                <xdr:col>12037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812" r:id="rId767"/>
      </mc:Fallback>
    </mc:AlternateContent>
    <mc:AlternateContent xmlns:mc="http://schemas.openxmlformats.org/markup-compatibility/2006">
      <mc:Choice Requires="x14">
        <oleObject progId="Equation.3" shapeId="2813" r:id="rId768">
          <objectPr defaultSize="0" r:id="rId4">
            <anchor moveWithCells="1">
              <from>
                <xdr:col>12032</xdr:col>
                <xdr:colOff>518160</xdr:colOff>
                <xdr:row>786435</xdr:row>
                <xdr:rowOff>76200</xdr:rowOff>
              </from>
              <to>
                <xdr:col>12037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813" r:id="rId768"/>
      </mc:Fallback>
    </mc:AlternateContent>
    <mc:AlternateContent xmlns:mc="http://schemas.openxmlformats.org/markup-compatibility/2006">
      <mc:Choice Requires="x14">
        <oleObject progId="Equation.3" shapeId="2814" r:id="rId769">
          <objectPr defaultSize="0" r:id="rId4">
            <anchor moveWithCells="1">
              <from>
                <xdr:col>12032</xdr:col>
                <xdr:colOff>518160</xdr:colOff>
                <xdr:row>851971</xdr:row>
                <xdr:rowOff>76200</xdr:rowOff>
              </from>
              <to>
                <xdr:col>12037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814" r:id="rId769"/>
      </mc:Fallback>
    </mc:AlternateContent>
    <mc:AlternateContent xmlns:mc="http://schemas.openxmlformats.org/markup-compatibility/2006">
      <mc:Choice Requires="x14">
        <oleObject progId="Equation.3" shapeId="2815" r:id="rId770">
          <objectPr defaultSize="0" r:id="rId4">
            <anchor moveWithCells="1">
              <from>
                <xdr:col>12032</xdr:col>
                <xdr:colOff>518160</xdr:colOff>
                <xdr:row>917507</xdr:row>
                <xdr:rowOff>76200</xdr:rowOff>
              </from>
              <to>
                <xdr:col>12037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815" r:id="rId770"/>
      </mc:Fallback>
    </mc:AlternateContent>
    <mc:AlternateContent xmlns:mc="http://schemas.openxmlformats.org/markup-compatibility/2006">
      <mc:Choice Requires="x14">
        <oleObject progId="Equation.3" shapeId="2816" r:id="rId771">
          <objectPr defaultSize="0" r:id="rId4">
            <anchor moveWithCells="1">
              <from>
                <xdr:col>12032</xdr:col>
                <xdr:colOff>518160</xdr:colOff>
                <xdr:row>983043</xdr:row>
                <xdr:rowOff>76200</xdr:rowOff>
              </from>
              <to>
                <xdr:col>12037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16" r:id="rId771"/>
      </mc:Fallback>
    </mc:AlternateContent>
    <mc:AlternateContent xmlns:mc="http://schemas.openxmlformats.org/markup-compatibility/2006">
      <mc:Choice Requires="x14">
        <oleObject progId="Equation.3" shapeId="2817" r:id="rId772">
          <objectPr defaultSize="0" r:id="rId4">
            <anchor moveWithCells="1">
              <from>
                <xdr:col>12288</xdr:col>
                <xdr:colOff>518160</xdr:colOff>
                <xdr:row>3</xdr:row>
                <xdr:rowOff>76200</xdr:rowOff>
              </from>
              <to>
                <xdr:col>12293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17" r:id="rId772"/>
      </mc:Fallback>
    </mc:AlternateContent>
    <mc:AlternateContent xmlns:mc="http://schemas.openxmlformats.org/markup-compatibility/2006">
      <mc:Choice Requires="x14">
        <oleObject progId="Equation.3" shapeId="2818" r:id="rId773">
          <objectPr defaultSize="0" r:id="rId4">
            <anchor moveWithCells="1">
              <from>
                <xdr:col>12288</xdr:col>
                <xdr:colOff>518160</xdr:colOff>
                <xdr:row>65539</xdr:row>
                <xdr:rowOff>76200</xdr:rowOff>
              </from>
              <to>
                <xdr:col>12293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18" r:id="rId773"/>
      </mc:Fallback>
    </mc:AlternateContent>
    <mc:AlternateContent xmlns:mc="http://schemas.openxmlformats.org/markup-compatibility/2006">
      <mc:Choice Requires="x14">
        <oleObject progId="Equation.3" shapeId="2819" r:id="rId774">
          <objectPr defaultSize="0" r:id="rId4">
            <anchor moveWithCells="1">
              <from>
                <xdr:col>12288</xdr:col>
                <xdr:colOff>518160</xdr:colOff>
                <xdr:row>131075</xdr:row>
                <xdr:rowOff>76200</xdr:rowOff>
              </from>
              <to>
                <xdr:col>12293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19" r:id="rId774"/>
      </mc:Fallback>
    </mc:AlternateContent>
    <mc:AlternateContent xmlns:mc="http://schemas.openxmlformats.org/markup-compatibility/2006">
      <mc:Choice Requires="x14">
        <oleObject progId="Equation.3" shapeId="2820" r:id="rId775">
          <objectPr defaultSize="0" r:id="rId4">
            <anchor moveWithCells="1">
              <from>
                <xdr:col>12288</xdr:col>
                <xdr:colOff>518160</xdr:colOff>
                <xdr:row>196611</xdr:row>
                <xdr:rowOff>76200</xdr:rowOff>
              </from>
              <to>
                <xdr:col>12293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820" r:id="rId775"/>
      </mc:Fallback>
    </mc:AlternateContent>
    <mc:AlternateContent xmlns:mc="http://schemas.openxmlformats.org/markup-compatibility/2006">
      <mc:Choice Requires="x14">
        <oleObject progId="Equation.3" shapeId="2821" r:id="rId776">
          <objectPr defaultSize="0" r:id="rId4">
            <anchor moveWithCells="1">
              <from>
                <xdr:col>12288</xdr:col>
                <xdr:colOff>518160</xdr:colOff>
                <xdr:row>262147</xdr:row>
                <xdr:rowOff>76200</xdr:rowOff>
              </from>
              <to>
                <xdr:col>12293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821" r:id="rId776"/>
      </mc:Fallback>
    </mc:AlternateContent>
    <mc:AlternateContent xmlns:mc="http://schemas.openxmlformats.org/markup-compatibility/2006">
      <mc:Choice Requires="x14">
        <oleObject progId="Equation.3" shapeId="2822" r:id="rId777">
          <objectPr defaultSize="0" r:id="rId4">
            <anchor moveWithCells="1">
              <from>
                <xdr:col>12288</xdr:col>
                <xdr:colOff>518160</xdr:colOff>
                <xdr:row>327683</xdr:row>
                <xdr:rowOff>76200</xdr:rowOff>
              </from>
              <to>
                <xdr:col>12293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822" r:id="rId777"/>
      </mc:Fallback>
    </mc:AlternateContent>
    <mc:AlternateContent xmlns:mc="http://schemas.openxmlformats.org/markup-compatibility/2006">
      <mc:Choice Requires="x14">
        <oleObject progId="Equation.3" shapeId="2823" r:id="rId778">
          <objectPr defaultSize="0" r:id="rId4">
            <anchor moveWithCells="1">
              <from>
                <xdr:col>12288</xdr:col>
                <xdr:colOff>518160</xdr:colOff>
                <xdr:row>393219</xdr:row>
                <xdr:rowOff>76200</xdr:rowOff>
              </from>
              <to>
                <xdr:col>12293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823" r:id="rId778"/>
      </mc:Fallback>
    </mc:AlternateContent>
    <mc:AlternateContent xmlns:mc="http://schemas.openxmlformats.org/markup-compatibility/2006">
      <mc:Choice Requires="x14">
        <oleObject progId="Equation.3" shapeId="2824" r:id="rId779">
          <objectPr defaultSize="0" r:id="rId4">
            <anchor moveWithCells="1">
              <from>
                <xdr:col>12288</xdr:col>
                <xdr:colOff>518160</xdr:colOff>
                <xdr:row>458755</xdr:row>
                <xdr:rowOff>76200</xdr:rowOff>
              </from>
              <to>
                <xdr:col>12293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824" r:id="rId779"/>
      </mc:Fallback>
    </mc:AlternateContent>
    <mc:AlternateContent xmlns:mc="http://schemas.openxmlformats.org/markup-compatibility/2006">
      <mc:Choice Requires="x14">
        <oleObject progId="Equation.3" shapeId="2825" r:id="rId780">
          <objectPr defaultSize="0" r:id="rId4">
            <anchor moveWithCells="1">
              <from>
                <xdr:col>12288</xdr:col>
                <xdr:colOff>518160</xdr:colOff>
                <xdr:row>524291</xdr:row>
                <xdr:rowOff>76200</xdr:rowOff>
              </from>
              <to>
                <xdr:col>12293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825" r:id="rId780"/>
      </mc:Fallback>
    </mc:AlternateContent>
    <mc:AlternateContent xmlns:mc="http://schemas.openxmlformats.org/markup-compatibility/2006">
      <mc:Choice Requires="x14">
        <oleObject progId="Equation.3" shapeId="2826" r:id="rId781">
          <objectPr defaultSize="0" r:id="rId4">
            <anchor moveWithCells="1">
              <from>
                <xdr:col>12288</xdr:col>
                <xdr:colOff>518160</xdr:colOff>
                <xdr:row>589827</xdr:row>
                <xdr:rowOff>76200</xdr:rowOff>
              </from>
              <to>
                <xdr:col>12293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826" r:id="rId781"/>
      </mc:Fallback>
    </mc:AlternateContent>
    <mc:AlternateContent xmlns:mc="http://schemas.openxmlformats.org/markup-compatibility/2006">
      <mc:Choice Requires="x14">
        <oleObject progId="Equation.3" shapeId="2827" r:id="rId782">
          <objectPr defaultSize="0" r:id="rId4">
            <anchor moveWithCells="1">
              <from>
                <xdr:col>12288</xdr:col>
                <xdr:colOff>518160</xdr:colOff>
                <xdr:row>655363</xdr:row>
                <xdr:rowOff>76200</xdr:rowOff>
              </from>
              <to>
                <xdr:col>12293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827" r:id="rId782"/>
      </mc:Fallback>
    </mc:AlternateContent>
    <mc:AlternateContent xmlns:mc="http://schemas.openxmlformats.org/markup-compatibility/2006">
      <mc:Choice Requires="x14">
        <oleObject progId="Equation.3" shapeId="2828" r:id="rId783">
          <objectPr defaultSize="0" r:id="rId4">
            <anchor moveWithCells="1">
              <from>
                <xdr:col>12288</xdr:col>
                <xdr:colOff>518160</xdr:colOff>
                <xdr:row>720899</xdr:row>
                <xdr:rowOff>76200</xdr:rowOff>
              </from>
              <to>
                <xdr:col>12293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828" r:id="rId783"/>
      </mc:Fallback>
    </mc:AlternateContent>
    <mc:AlternateContent xmlns:mc="http://schemas.openxmlformats.org/markup-compatibility/2006">
      <mc:Choice Requires="x14">
        <oleObject progId="Equation.3" shapeId="2829" r:id="rId784">
          <objectPr defaultSize="0" r:id="rId4">
            <anchor moveWithCells="1">
              <from>
                <xdr:col>12288</xdr:col>
                <xdr:colOff>518160</xdr:colOff>
                <xdr:row>786435</xdr:row>
                <xdr:rowOff>76200</xdr:rowOff>
              </from>
              <to>
                <xdr:col>12293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829" r:id="rId784"/>
      </mc:Fallback>
    </mc:AlternateContent>
    <mc:AlternateContent xmlns:mc="http://schemas.openxmlformats.org/markup-compatibility/2006">
      <mc:Choice Requires="x14">
        <oleObject progId="Equation.3" shapeId="2830" r:id="rId785">
          <objectPr defaultSize="0" r:id="rId4">
            <anchor moveWithCells="1">
              <from>
                <xdr:col>12288</xdr:col>
                <xdr:colOff>518160</xdr:colOff>
                <xdr:row>851971</xdr:row>
                <xdr:rowOff>76200</xdr:rowOff>
              </from>
              <to>
                <xdr:col>12293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830" r:id="rId785"/>
      </mc:Fallback>
    </mc:AlternateContent>
    <mc:AlternateContent xmlns:mc="http://schemas.openxmlformats.org/markup-compatibility/2006">
      <mc:Choice Requires="x14">
        <oleObject progId="Equation.3" shapeId="2831" r:id="rId786">
          <objectPr defaultSize="0" r:id="rId4">
            <anchor moveWithCells="1">
              <from>
                <xdr:col>12288</xdr:col>
                <xdr:colOff>518160</xdr:colOff>
                <xdr:row>917507</xdr:row>
                <xdr:rowOff>76200</xdr:rowOff>
              </from>
              <to>
                <xdr:col>12293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831" r:id="rId786"/>
      </mc:Fallback>
    </mc:AlternateContent>
    <mc:AlternateContent xmlns:mc="http://schemas.openxmlformats.org/markup-compatibility/2006">
      <mc:Choice Requires="x14">
        <oleObject progId="Equation.3" shapeId="2832" r:id="rId787">
          <objectPr defaultSize="0" r:id="rId4">
            <anchor moveWithCells="1">
              <from>
                <xdr:col>12288</xdr:col>
                <xdr:colOff>518160</xdr:colOff>
                <xdr:row>983043</xdr:row>
                <xdr:rowOff>76200</xdr:rowOff>
              </from>
              <to>
                <xdr:col>12293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32" r:id="rId787"/>
      </mc:Fallback>
    </mc:AlternateContent>
    <mc:AlternateContent xmlns:mc="http://schemas.openxmlformats.org/markup-compatibility/2006">
      <mc:Choice Requires="x14">
        <oleObject progId="Equation.3" shapeId="2833" r:id="rId788">
          <objectPr defaultSize="0" r:id="rId4">
            <anchor moveWithCells="1">
              <from>
                <xdr:col>12544</xdr:col>
                <xdr:colOff>518160</xdr:colOff>
                <xdr:row>3</xdr:row>
                <xdr:rowOff>76200</xdr:rowOff>
              </from>
              <to>
                <xdr:col>12549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33" r:id="rId788"/>
      </mc:Fallback>
    </mc:AlternateContent>
    <mc:AlternateContent xmlns:mc="http://schemas.openxmlformats.org/markup-compatibility/2006">
      <mc:Choice Requires="x14">
        <oleObject progId="Equation.3" shapeId="2834" r:id="rId789">
          <objectPr defaultSize="0" r:id="rId4">
            <anchor moveWithCells="1">
              <from>
                <xdr:col>12544</xdr:col>
                <xdr:colOff>518160</xdr:colOff>
                <xdr:row>65539</xdr:row>
                <xdr:rowOff>76200</xdr:rowOff>
              </from>
              <to>
                <xdr:col>12549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34" r:id="rId789"/>
      </mc:Fallback>
    </mc:AlternateContent>
    <mc:AlternateContent xmlns:mc="http://schemas.openxmlformats.org/markup-compatibility/2006">
      <mc:Choice Requires="x14">
        <oleObject progId="Equation.3" shapeId="2835" r:id="rId790">
          <objectPr defaultSize="0" r:id="rId4">
            <anchor moveWithCells="1">
              <from>
                <xdr:col>12544</xdr:col>
                <xdr:colOff>518160</xdr:colOff>
                <xdr:row>131075</xdr:row>
                <xdr:rowOff>76200</xdr:rowOff>
              </from>
              <to>
                <xdr:col>12549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35" r:id="rId790"/>
      </mc:Fallback>
    </mc:AlternateContent>
    <mc:AlternateContent xmlns:mc="http://schemas.openxmlformats.org/markup-compatibility/2006">
      <mc:Choice Requires="x14">
        <oleObject progId="Equation.3" shapeId="2836" r:id="rId791">
          <objectPr defaultSize="0" r:id="rId4">
            <anchor moveWithCells="1">
              <from>
                <xdr:col>12544</xdr:col>
                <xdr:colOff>518160</xdr:colOff>
                <xdr:row>196611</xdr:row>
                <xdr:rowOff>76200</xdr:rowOff>
              </from>
              <to>
                <xdr:col>12549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836" r:id="rId791"/>
      </mc:Fallback>
    </mc:AlternateContent>
    <mc:AlternateContent xmlns:mc="http://schemas.openxmlformats.org/markup-compatibility/2006">
      <mc:Choice Requires="x14">
        <oleObject progId="Equation.3" shapeId="2837" r:id="rId792">
          <objectPr defaultSize="0" r:id="rId4">
            <anchor moveWithCells="1">
              <from>
                <xdr:col>12544</xdr:col>
                <xdr:colOff>518160</xdr:colOff>
                <xdr:row>262147</xdr:row>
                <xdr:rowOff>76200</xdr:rowOff>
              </from>
              <to>
                <xdr:col>12549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837" r:id="rId792"/>
      </mc:Fallback>
    </mc:AlternateContent>
    <mc:AlternateContent xmlns:mc="http://schemas.openxmlformats.org/markup-compatibility/2006">
      <mc:Choice Requires="x14">
        <oleObject progId="Equation.3" shapeId="2838" r:id="rId793">
          <objectPr defaultSize="0" r:id="rId4">
            <anchor moveWithCells="1">
              <from>
                <xdr:col>12544</xdr:col>
                <xdr:colOff>518160</xdr:colOff>
                <xdr:row>327683</xdr:row>
                <xdr:rowOff>76200</xdr:rowOff>
              </from>
              <to>
                <xdr:col>12549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838" r:id="rId793"/>
      </mc:Fallback>
    </mc:AlternateContent>
    <mc:AlternateContent xmlns:mc="http://schemas.openxmlformats.org/markup-compatibility/2006">
      <mc:Choice Requires="x14">
        <oleObject progId="Equation.3" shapeId="2839" r:id="rId794">
          <objectPr defaultSize="0" r:id="rId4">
            <anchor moveWithCells="1">
              <from>
                <xdr:col>12544</xdr:col>
                <xdr:colOff>518160</xdr:colOff>
                <xdr:row>393219</xdr:row>
                <xdr:rowOff>76200</xdr:rowOff>
              </from>
              <to>
                <xdr:col>12549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839" r:id="rId794"/>
      </mc:Fallback>
    </mc:AlternateContent>
    <mc:AlternateContent xmlns:mc="http://schemas.openxmlformats.org/markup-compatibility/2006">
      <mc:Choice Requires="x14">
        <oleObject progId="Equation.3" shapeId="2840" r:id="rId795">
          <objectPr defaultSize="0" r:id="rId4">
            <anchor moveWithCells="1">
              <from>
                <xdr:col>12544</xdr:col>
                <xdr:colOff>518160</xdr:colOff>
                <xdr:row>458755</xdr:row>
                <xdr:rowOff>76200</xdr:rowOff>
              </from>
              <to>
                <xdr:col>12549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840" r:id="rId795"/>
      </mc:Fallback>
    </mc:AlternateContent>
    <mc:AlternateContent xmlns:mc="http://schemas.openxmlformats.org/markup-compatibility/2006">
      <mc:Choice Requires="x14">
        <oleObject progId="Equation.3" shapeId="2841" r:id="rId796">
          <objectPr defaultSize="0" r:id="rId4">
            <anchor moveWithCells="1">
              <from>
                <xdr:col>12544</xdr:col>
                <xdr:colOff>518160</xdr:colOff>
                <xdr:row>524291</xdr:row>
                <xdr:rowOff>76200</xdr:rowOff>
              </from>
              <to>
                <xdr:col>12549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841" r:id="rId796"/>
      </mc:Fallback>
    </mc:AlternateContent>
    <mc:AlternateContent xmlns:mc="http://schemas.openxmlformats.org/markup-compatibility/2006">
      <mc:Choice Requires="x14">
        <oleObject progId="Equation.3" shapeId="2842" r:id="rId797">
          <objectPr defaultSize="0" r:id="rId4">
            <anchor moveWithCells="1">
              <from>
                <xdr:col>12544</xdr:col>
                <xdr:colOff>518160</xdr:colOff>
                <xdr:row>589827</xdr:row>
                <xdr:rowOff>76200</xdr:rowOff>
              </from>
              <to>
                <xdr:col>12549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842" r:id="rId797"/>
      </mc:Fallback>
    </mc:AlternateContent>
    <mc:AlternateContent xmlns:mc="http://schemas.openxmlformats.org/markup-compatibility/2006">
      <mc:Choice Requires="x14">
        <oleObject progId="Equation.3" shapeId="2843" r:id="rId798">
          <objectPr defaultSize="0" r:id="rId4">
            <anchor moveWithCells="1">
              <from>
                <xdr:col>12544</xdr:col>
                <xdr:colOff>518160</xdr:colOff>
                <xdr:row>655363</xdr:row>
                <xdr:rowOff>76200</xdr:rowOff>
              </from>
              <to>
                <xdr:col>12549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843" r:id="rId798"/>
      </mc:Fallback>
    </mc:AlternateContent>
    <mc:AlternateContent xmlns:mc="http://schemas.openxmlformats.org/markup-compatibility/2006">
      <mc:Choice Requires="x14">
        <oleObject progId="Equation.3" shapeId="2844" r:id="rId799">
          <objectPr defaultSize="0" r:id="rId4">
            <anchor moveWithCells="1">
              <from>
                <xdr:col>12544</xdr:col>
                <xdr:colOff>518160</xdr:colOff>
                <xdr:row>720899</xdr:row>
                <xdr:rowOff>76200</xdr:rowOff>
              </from>
              <to>
                <xdr:col>12549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844" r:id="rId799"/>
      </mc:Fallback>
    </mc:AlternateContent>
    <mc:AlternateContent xmlns:mc="http://schemas.openxmlformats.org/markup-compatibility/2006">
      <mc:Choice Requires="x14">
        <oleObject progId="Equation.3" shapeId="2845" r:id="rId800">
          <objectPr defaultSize="0" r:id="rId4">
            <anchor moveWithCells="1">
              <from>
                <xdr:col>12544</xdr:col>
                <xdr:colOff>518160</xdr:colOff>
                <xdr:row>786435</xdr:row>
                <xdr:rowOff>76200</xdr:rowOff>
              </from>
              <to>
                <xdr:col>12549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845" r:id="rId800"/>
      </mc:Fallback>
    </mc:AlternateContent>
    <mc:AlternateContent xmlns:mc="http://schemas.openxmlformats.org/markup-compatibility/2006">
      <mc:Choice Requires="x14">
        <oleObject progId="Equation.3" shapeId="2846" r:id="rId801">
          <objectPr defaultSize="0" r:id="rId4">
            <anchor moveWithCells="1">
              <from>
                <xdr:col>12544</xdr:col>
                <xdr:colOff>518160</xdr:colOff>
                <xdr:row>851971</xdr:row>
                <xdr:rowOff>76200</xdr:rowOff>
              </from>
              <to>
                <xdr:col>12549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846" r:id="rId801"/>
      </mc:Fallback>
    </mc:AlternateContent>
    <mc:AlternateContent xmlns:mc="http://schemas.openxmlformats.org/markup-compatibility/2006">
      <mc:Choice Requires="x14">
        <oleObject progId="Equation.3" shapeId="2847" r:id="rId802">
          <objectPr defaultSize="0" r:id="rId4">
            <anchor moveWithCells="1">
              <from>
                <xdr:col>12544</xdr:col>
                <xdr:colOff>518160</xdr:colOff>
                <xdr:row>917507</xdr:row>
                <xdr:rowOff>76200</xdr:rowOff>
              </from>
              <to>
                <xdr:col>12549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847" r:id="rId802"/>
      </mc:Fallback>
    </mc:AlternateContent>
    <mc:AlternateContent xmlns:mc="http://schemas.openxmlformats.org/markup-compatibility/2006">
      <mc:Choice Requires="x14">
        <oleObject progId="Equation.3" shapeId="2848" r:id="rId803">
          <objectPr defaultSize="0" r:id="rId4">
            <anchor moveWithCells="1">
              <from>
                <xdr:col>12544</xdr:col>
                <xdr:colOff>518160</xdr:colOff>
                <xdr:row>983043</xdr:row>
                <xdr:rowOff>76200</xdr:rowOff>
              </from>
              <to>
                <xdr:col>12549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48" r:id="rId803"/>
      </mc:Fallback>
    </mc:AlternateContent>
    <mc:AlternateContent xmlns:mc="http://schemas.openxmlformats.org/markup-compatibility/2006">
      <mc:Choice Requires="x14">
        <oleObject progId="Equation.3" shapeId="2849" r:id="rId804">
          <objectPr defaultSize="0" r:id="rId4">
            <anchor moveWithCells="1">
              <from>
                <xdr:col>12800</xdr:col>
                <xdr:colOff>518160</xdr:colOff>
                <xdr:row>3</xdr:row>
                <xdr:rowOff>76200</xdr:rowOff>
              </from>
              <to>
                <xdr:col>12805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49" r:id="rId804"/>
      </mc:Fallback>
    </mc:AlternateContent>
    <mc:AlternateContent xmlns:mc="http://schemas.openxmlformats.org/markup-compatibility/2006">
      <mc:Choice Requires="x14">
        <oleObject progId="Equation.3" shapeId="2850" r:id="rId805">
          <objectPr defaultSize="0" r:id="rId4">
            <anchor moveWithCells="1">
              <from>
                <xdr:col>12800</xdr:col>
                <xdr:colOff>518160</xdr:colOff>
                <xdr:row>65539</xdr:row>
                <xdr:rowOff>76200</xdr:rowOff>
              </from>
              <to>
                <xdr:col>12805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50" r:id="rId805"/>
      </mc:Fallback>
    </mc:AlternateContent>
    <mc:AlternateContent xmlns:mc="http://schemas.openxmlformats.org/markup-compatibility/2006">
      <mc:Choice Requires="x14">
        <oleObject progId="Equation.3" shapeId="2851" r:id="rId806">
          <objectPr defaultSize="0" r:id="rId4">
            <anchor moveWithCells="1">
              <from>
                <xdr:col>12800</xdr:col>
                <xdr:colOff>518160</xdr:colOff>
                <xdr:row>131075</xdr:row>
                <xdr:rowOff>76200</xdr:rowOff>
              </from>
              <to>
                <xdr:col>12805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51" r:id="rId806"/>
      </mc:Fallback>
    </mc:AlternateContent>
    <mc:AlternateContent xmlns:mc="http://schemas.openxmlformats.org/markup-compatibility/2006">
      <mc:Choice Requires="x14">
        <oleObject progId="Equation.3" shapeId="2852" r:id="rId807">
          <objectPr defaultSize="0" r:id="rId4">
            <anchor moveWithCells="1">
              <from>
                <xdr:col>12800</xdr:col>
                <xdr:colOff>518160</xdr:colOff>
                <xdr:row>196611</xdr:row>
                <xdr:rowOff>76200</xdr:rowOff>
              </from>
              <to>
                <xdr:col>12805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852" r:id="rId807"/>
      </mc:Fallback>
    </mc:AlternateContent>
    <mc:AlternateContent xmlns:mc="http://schemas.openxmlformats.org/markup-compatibility/2006">
      <mc:Choice Requires="x14">
        <oleObject progId="Equation.3" shapeId="2853" r:id="rId808">
          <objectPr defaultSize="0" r:id="rId4">
            <anchor moveWithCells="1">
              <from>
                <xdr:col>12800</xdr:col>
                <xdr:colOff>518160</xdr:colOff>
                <xdr:row>262147</xdr:row>
                <xdr:rowOff>76200</xdr:rowOff>
              </from>
              <to>
                <xdr:col>12805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853" r:id="rId808"/>
      </mc:Fallback>
    </mc:AlternateContent>
    <mc:AlternateContent xmlns:mc="http://schemas.openxmlformats.org/markup-compatibility/2006">
      <mc:Choice Requires="x14">
        <oleObject progId="Equation.3" shapeId="2854" r:id="rId809">
          <objectPr defaultSize="0" r:id="rId4">
            <anchor moveWithCells="1">
              <from>
                <xdr:col>12800</xdr:col>
                <xdr:colOff>518160</xdr:colOff>
                <xdr:row>327683</xdr:row>
                <xdr:rowOff>76200</xdr:rowOff>
              </from>
              <to>
                <xdr:col>12805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854" r:id="rId809"/>
      </mc:Fallback>
    </mc:AlternateContent>
    <mc:AlternateContent xmlns:mc="http://schemas.openxmlformats.org/markup-compatibility/2006">
      <mc:Choice Requires="x14">
        <oleObject progId="Equation.3" shapeId="2855" r:id="rId810">
          <objectPr defaultSize="0" r:id="rId4">
            <anchor moveWithCells="1">
              <from>
                <xdr:col>12800</xdr:col>
                <xdr:colOff>518160</xdr:colOff>
                <xdr:row>393219</xdr:row>
                <xdr:rowOff>76200</xdr:rowOff>
              </from>
              <to>
                <xdr:col>12805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855" r:id="rId810"/>
      </mc:Fallback>
    </mc:AlternateContent>
    <mc:AlternateContent xmlns:mc="http://schemas.openxmlformats.org/markup-compatibility/2006">
      <mc:Choice Requires="x14">
        <oleObject progId="Equation.3" shapeId="2856" r:id="rId811">
          <objectPr defaultSize="0" r:id="rId4">
            <anchor moveWithCells="1">
              <from>
                <xdr:col>12800</xdr:col>
                <xdr:colOff>518160</xdr:colOff>
                <xdr:row>458755</xdr:row>
                <xdr:rowOff>76200</xdr:rowOff>
              </from>
              <to>
                <xdr:col>12805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856" r:id="rId811"/>
      </mc:Fallback>
    </mc:AlternateContent>
    <mc:AlternateContent xmlns:mc="http://schemas.openxmlformats.org/markup-compatibility/2006">
      <mc:Choice Requires="x14">
        <oleObject progId="Equation.3" shapeId="2857" r:id="rId812">
          <objectPr defaultSize="0" r:id="rId4">
            <anchor moveWithCells="1">
              <from>
                <xdr:col>12800</xdr:col>
                <xdr:colOff>518160</xdr:colOff>
                <xdr:row>524291</xdr:row>
                <xdr:rowOff>76200</xdr:rowOff>
              </from>
              <to>
                <xdr:col>12805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857" r:id="rId812"/>
      </mc:Fallback>
    </mc:AlternateContent>
    <mc:AlternateContent xmlns:mc="http://schemas.openxmlformats.org/markup-compatibility/2006">
      <mc:Choice Requires="x14">
        <oleObject progId="Equation.3" shapeId="2858" r:id="rId813">
          <objectPr defaultSize="0" r:id="rId4">
            <anchor moveWithCells="1">
              <from>
                <xdr:col>12800</xdr:col>
                <xdr:colOff>518160</xdr:colOff>
                <xdr:row>589827</xdr:row>
                <xdr:rowOff>76200</xdr:rowOff>
              </from>
              <to>
                <xdr:col>12805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858" r:id="rId813"/>
      </mc:Fallback>
    </mc:AlternateContent>
    <mc:AlternateContent xmlns:mc="http://schemas.openxmlformats.org/markup-compatibility/2006">
      <mc:Choice Requires="x14">
        <oleObject progId="Equation.3" shapeId="2859" r:id="rId814">
          <objectPr defaultSize="0" r:id="rId4">
            <anchor moveWithCells="1">
              <from>
                <xdr:col>12800</xdr:col>
                <xdr:colOff>518160</xdr:colOff>
                <xdr:row>655363</xdr:row>
                <xdr:rowOff>76200</xdr:rowOff>
              </from>
              <to>
                <xdr:col>12805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859" r:id="rId814"/>
      </mc:Fallback>
    </mc:AlternateContent>
    <mc:AlternateContent xmlns:mc="http://schemas.openxmlformats.org/markup-compatibility/2006">
      <mc:Choice Requires="x14">
        <oleObject progId="Equation.3" shapeId="2860" r:id="rId815">
          <objectPr defaultSize="0" r:id="rId4">
            <anchor moveWithCells="1">
              <from>
                <xdr:col>12800</xdr:col>
                <xdr:colOff>518160</xdr:colOff>
                <xdr:row>720899</xdr:row>
                <xdr:rowOff>76200</xdr:rowOff>
              </from>
              <to>
                <xdr:col>12805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860" r:id="rId815"/>
      </mc:Fallback>
    </mc:AlternateContent>
    <mc:AlternateContent xmlns:mc="http://schemas.openxmlformats.org/markup-compatibility/2006">
      <mc:Choice Requires="x14">
        <oleObject progId="Equation.3" shapeId="2861" r:id="rId816">
          <objectPr defaultSize="0" r:id="rId4">
            <anchor moveWithCells="1">
              <from>
                <xdr:col>12800</xdr:col>
                <xdr:colOff>518160</xdr:colOff>
                <xdr:row>786435</xdr:row>
                <xdr:rowOff>76200</xdr:rowOff>
              </from>
              <to>
                <xdr:col>12805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861" r:id="rId816"/>
      </mc:Fallback>
    </mc:AlternateContent>
    <mc:AlternateContent xmlns:mc="http://schemas.openxmlformats.org/markup-compatibility/2006">
      <mc:Choice Requires="x14">
        <oleObject progId="Equation.3" shapeId="2862" r:id="rId817">
          <objectPr defaultSize="0" r:id="rId4">
            <anchor moveWithCells="1">
              <from>
                <xdr:col>12800</xdr:col>
                <xdr:colOff>518160</xdr:colOff>
                <xdr:row>851971</xdr:row>
                <xdr:rowOff>76200</xdr:rowOff>
              </from>
              <to>
                <xdr:col>12805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862" r:id="rId817"/>
      </mc:Fallback>
    </mc:AlternateContent>
    <mc:AlternateContent xmlns:mc="http://schemas.openxmlformats.org/markup-compatibility/2006">
      <mc:Choice Requires="x14">
        <oleObject progId="Equation.3" shapeId="2863" r:id="rId818">
          <objectPr defaultSize="0" r:id="rId4">
            <anchor moveWithCells="1">
              <from>
                <xdr:col>12800</xdr:col>
                <xdr:colOff>518160</xdr:colOff>
                <xdr:row>917507</xdr:row>
                <xdr:rowOff>76200</xdr:rowOff>
              </from>
              <to>
                <xdr:col>12805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863" r:id="rId818"/>
      </mc:Fallback>
    </mc:AlternateContent>
    <mc:AlternateContent xmlns:mc="http://schemas.openxmlformats.org/markup-compatibility/2006">
      <mc:Choice Requires="x14">
        <oleObject progId="Equation.3" shapeId="2864" r:id="rId819">
          <objectPr defaultSize="0" r:id="rId4">
            <anchor moveWithCells="1">
              <from>
                <xdr:col>12800</xdr:col>
                <xdr:colOff>518160</xdr:colOff>
                <xdr:row>983043</xdr:row>
                <xdr:rowOff>76200</xdr:rowOff>
              </from>
              <to>
                <xdr:col>12805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64" r:id="rId819"/>
      </mc:Fallback>
    </mc:AlternateContent>
    <mc:AlternateContent xmlns:mc="http://schemas.openxmlformats.org/markup-compatibility/2006">
      <mc:Choice Requires="x14">
        <oleObject progId="Equation.3" shapeId="2865" r:id="rId820">
          <objectPr defaultSize="0" r:id="rId4">
            <anchor moveWithCells="1">
              <from>
                <xdr:col>13056</xdr:col>
                <xdr:colOff>518160</xdr:colOff>
                <xdr:row>3</xdr:row>
                <xdr:rowOff>76200</xdr:rowOff>
              </from>
              <to>
                <xdr:col>13061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65" r:id="rId820"/>
      </mc:Fallback>
    </mc:AlternateContent>
    <mc:AlternateContent xmlns:mc="http://schemas.openxmlformats.org/markup-compatibility/2006">
      <mc:Choice Requires="x14">
        <oleObject progId="Equation.3" shapeId="2866" r:id="rId821">
          <objectPr defaultSize="0" r:id="rId4">
            <anchor moveWithCells="1">
              <from>
                <xdr:col>13056</xdr:col>
                <xdr:colOff>518160</xdr:colOff>
                <xdr:row>65539</xdr:row>
                <xdr:rowOff>76200</xdr:rowOff>
              </from>
              <to>
                <xdr:col>13061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66" r:id="rId821"/>
      </mc:Fallback>
    </mc:AlternateContent>
    <mc:AlternateContent xmlns:mc="http://schemas.openxmlformats.org/markup-compatibility/2006">
      <mc:Choice Requires="x14">
        <oleObject progId="Equation.3" shapeId="2867" r:id="rId822">
          <objectPr defaultSize="0" r:id="rId4">
            <anchor moveWithCells="1">
              <from>
                <xdr:col>13056</xdr:col>
                <xdr:colOff>518160</xdr:colOff>
                <xdr:row>131075</xdr:row>
                <xdr:rowOff>76200</xdr:rowOff>
              </from>
              <to>
                <xdr:col>13061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67" r:id="rId822"/>
      </mc:Fallback>
    </mc:AlternateContent>
    <mc:AlternateContent xmlns:mc="http://schemas.openxmlformats.org/markup-compatibility/2006">
      <mc:Choice Requires="x14">
        <oleObject progId="Equation.3" shapeId="2868" r:id="rId823">
          <objectPr defaultSize="0" r:id="rId4">
            <anchor moveWithCells="1">
              <from>
                <xdr:col>13056</xdr:col>
                <xdr:colOff>518160</xdr:colOff>
                <xdr:row>196611</xdr:row>
                <xdr:rowOff>76200</xdr:rowOff>
              </from>
              <to>
                <xdr:col>13061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868" r:id="rId823"/>
      </mc:Fallback>
    </mc:AlternateContent>
    <mc:AlternateContent xmlns:mc="http://schemas.openxmlformats.org/markup-compatibility/2006">
      <mc:Choice Requires="x14">
        <oleObject progId="Equation.3" shapeId="2869" r:id="rId824">
          <objectPr defaultSize="0" r:id="rId4">
            <anchor moveWithCells="1">
              <from>
                <xdr:col>13056</xdr:col>
                <xdr:colOff>518160</xdr:colOff>
                <xdr:row>262147</xdr:row>
                <xdr:rowOff>76200</xdr:rowOff>
              </from>
              <to>
                <xdr:col>13061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869" r:id="rId824"/>
      </mc:Fallback>
    </mc:AlternateContent>
    <mc:AlternateContent xmlns:mc="http://schemas.openxmlformats.org/markup-compatibility/2006">
      <mc:Choice Requires="x14">
        <oleObject progId="Equation.3" shapeId="2870" r:id="rId825">
          <objectPr defaultSize="0" r:id="rId4">
            <anchor moveWithCells="1">
              <from>
                <xdr:col>13056</xdr:col>
                <xdr:colOff>518160</xdr:colOff>
                <xdr:row>327683</xdr:row>
                <xdr:rowOff>76200</xdr:rowOff>
              </from>
              <to>
                <xdr:col>13061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870" r:id="rId825"/>
      </mc:Fallback>
    </mc:AlternateContent>
    <mc:AlternateContent xmlns:mc="http://schemas.openxmlformats.org/markup-compatibility/2006">
      <mc:Choice Requires="x14">
        <oleObject progId="Equation.3" shapeId="2871" r:id="rId826">
          <objectPr defaultSize="0" r:id="rId4">
            <anchor moveWithCells="1">
              <from>
                <xdr:col>13056</xdr:col>
                <xdr:colOff>518160</xdr:colOff>
                <xdr:row>393219</xdr:row>
                <xdr:rowOff>76200</xdr:rowOff>
              </from>
              <to>
                <xdr:col>13061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871" r:id="rId826"/>
      </mc:Fallback>
    </mc:AlternateContent>
    <mc:AlternateContent xmlns:mc="http://schemas.openxmlformats.org/markup-compatibility/2006">
      <mc:Choice Requires="x14">
        <oleObject progId="Equation.3" shapeId="2872" r:id="rId827">
          <objectPr defaultSize="0" r:id="rId4">
            <anchor moveWithCells="1">
              <from>
                <xdr:col>13056</xdr:col>
                <xdr:colOff>518160</xdr:colOff>
                <xdr:row>458755</xdr:row>
                <xdr:rowOff>76200</xdr:rowOff>
              </from>
              <to>
                <xdr:col>13061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872" r:id="rId827"/>
      </mc:Fallback>
    </mc:AlternateContent>
    <mc:AlternateContent xmlns:mc="http://schemas.openxmlformats.org/markup-compatibility/2006">
      <mc:Choice Requires="x14">
        <oleObject progId="Equation.3" shapeId="2873" r:id="rId828">
          <objectPr defaultSize="0" r:id="rId4">
            <anchor moveWithCells="1">
              <from>
                <xdr:col>13056</xdr:col>
                <xdr:colOff>518160</xdr:colOff>
                <xdr:row>524291</xdr:row>
                <xdr:rowOff>76200</xdr:rowOff>
              </from>
              <to>
                <xdr:col>13061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873" r:id="rId828"/>
      </mc:Fallback>
    </mc:AlternateContent>
    <mc:AlternateContent xmlns:mc="http://schemas.openxmlformats.org/markup-compatibility/2006">
      <mc:Choice Requires="x14">
        <oleObject progId="Equation.3" shapeId="2874" r:id="rId829">
          <objectPr defaultSize="0" r:id="rId4">
            <anchor moveWithCells="1">
              <from>
                <xdr:col>13056</xdr:col>
                <xdr:colOff>518160</xdr:colOff>
                <xdr:row>589827</xdr:row>
                <xdr:rowOff>76200</xdr:rowOff>
              </from>
              <to>
                <xdr:col>13061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874" r:id="rId829"/>
      </mc:Fallback>
    </mc:AlternateContent>
    <mc:AlternateContent xmlns:mc="http://schemas.openxmlformats.org/markup-compatibility/2006">
      <mc:Choice Requires="x14">
        <oleObject progId="Equation.3" shapeId="2875" r:id="rId830">
          <objectPr defaultSize="0" r:id="rId4">
            <anchor moveWithCells="1">
              <from>
                <xdr:col>13056</xdr:col>
                <xdr:colOff>518160</xdr:colOff>
                <xdr:row>655363</xdr:row>
                <xdr:rowOff>76200</xdr:rowOff>
              </from>
              <to>
                <xdr:col>13061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875" r:id="rId830"/>
      </mc:Fallback>
    </mc:AlternateContent>
    <mc:AlternateContent xmlns:mc="http://schemas.openxmlformats.org/markup-compatibility/2006">
      <mc:Choice Requires="x14">
        <oleObject progId="Equation.3" shapeId="2876" r:id="rId831">
          <objectPr defaultSize="0" r:id="rId4">
            <anchor moveWithCells="1">
              <from>
                <xdr:col>13056</xdr:col>
                <xdr:colOff>518160</xdr:colOff>
                <xdr:row>720899</xdr:row>
                <xdr:rowOff>76200</xdr:rowOff>
              </from>
              <to>
                <xdr:col>13061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876" r:id="rId831"/>
      </mc:Fallback>
    </mc:AlternateContent>
    <mc:AlternateContent xmlns:mc="http://schemas.openxmlformats.org/markup-compatibility/2006">
      <mc:Choice Requires="x14">
        <oleObject progId="Equation.3" shapeId="2877" r:id="rId832">
          <objectPr defaultSize="0" r:id="rId4">
            <anchor moveWithCells="1">
              <from>
                <xdr:col>13056</xdr:col>
                <xdr:colOff>518160</xdr:colOff>
                <xdr:row>786435</xdr:row>
                <xdr:rowOff>76200</xdr:rowOff>
              </from>
              <to>
                <xdr:col>13061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877" r:id="rId832"/>
      </mc:Fallback>
    </mc:AlternateContent>
    <mc:AlternateContent xmlns:mc="http://schemas.openxmlformats.org/markup-compatibility/2006">
      <mc:Choice Requires="x14">
        <oleObject progId="Equation.3" shapeId="2878" r:id="rId833">
          <objectPr defaultSize="0" r:id="rId4">
            <anchor moveWithCells="1">
              <from>
                <xdr:col>13056</xdr:col>
                <xdr:colOff>518160</xdr:colOff>
                <xdr:row>851971</xdr:row>
                <xdr:rowOff>76200</xdr:rowOff>
              </from>
              <to>
                <xdr:col>13061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878" r:id="rId833"/>
      </mc:Fallback>
    </mc:AlternateContent>
    <mc:AlternateContent xmlns:mc="http://schemas.openxmlformats.org/markup-compatibility/2006">
      <mc:Choice Requires="x14">
        <oleObject progId="Equation.3" shapeId="2879" r:id="rId834">
          <objectPr defaultSize="0" r:id="rId4">
            <anchor moveWithCells="1">
              <from>
                <xdr:col>13056</xdr:col>
                <xdr:colOff>518160</xdr:colOff>
                <xdr:row>917507</xdr:row>
                <xdr:rowOff>76200</xdr:rowOff>
              </from>
              <to>
                <xdr:col>13061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879" r:id="rId834"/>
      </mc:Fallback>
    </mc:AlternateContent>
    <mc:AlternateContent xmlns:mc="http://schemas.openxmlformats.org/markup-compatibility/2006">
      <mc:Choice Requires="x14">
        <oleObject progId="Equation.3" shapeId="2880" r:id="rId835">
          <objectPr defaultSize="0" r:id="rId4">
            <anchor moveWithCells="1">
              <from>
                <xdr:col>13056</xdr:col>
                <xdr:colOff>518160</xdr:colOff>
                <xdr:row>983043</xdr:row>
                <xdr:rowOff>76200</xdr:rowOff>
              </from>
              <to>
                <xdr:col>13061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80" r:id="rId835"/>
      </mc:Fallback>
    </mc:AlternateContent>
    <mc:AlternateContent xmlns:mc="http://schemas.openxmlformats.org/markup-compatibility/2006">
      <mc:Choice Requires="x14">
        <oleObject progId="Equation.3" shapeId="2881" r:id="rId836">
          <objectPr defaultSize="0" r:id="rId4">
            <anchor moveWithCells="1">
              <from>
                <xdr:col>13312</xdr:col>
                <xdr:colOff>518160</xdr:colOff>
                <xdr:row>3</xdr:row>
                <xdr:rowOff>76200</xdr:rowOff>
              </from>
              <to>
                <xdr:col>13317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81" r:id="rId836"/>
      </mc:Fallback>
    </mc:AlternateContent>
    <mc:AlternateContent xmlns:mc="http://schemas.openxmlformats.org/markup-compatibility/2006">
      <mc:Choice Requires="x14">
        <oleObject progId="Equation.3" shapeId="2882" r:id="rId837">
          <objectPr defaultSize="0" r:id="rId4">
            <anchor moveWithCells="1">
              <from>
                <xdr:col>13312</xdr:col>
                <xdr:colOff>518160</xdr:colOff>
                <xdr:row>65539</xdr:row>
                <xdr:rowOff>76200</xdr:rowOff>
              </from>
              <to>
                <xdr:col>13317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82" r:id="rId837"/>
      </mc:Fallback>
    </mc:AlternateContent>
    <mc:AlternateContent xmlns:mc="http://schemas.openxmlformats.org/markup-compatibility/2006">
      <mc:Choice Requires="x14">
        <oleObject progId="Equation.3" shapeId="2883" r:id="rId838">
          <objectPr defaultSize="0" r:id="rId4">
            <anchor moveWithCells="1">
              <from>
                <xdr:col>13312</xdr:col>
                <xdr:colOff>518160</xdr:colOff>
                <xdr:row>131075</xdr:row>
                <xdr:rowOff>76200</xdr:rowOff>
              </from>
              <to>
                <xdr:col>13317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83" r:id="rId838"/>
      </mc:Fallback>
    </mc:AlternateContent>
    <mc:AlternateContent xmlns:mc="http://schemas.openxmlformats.org/markup-compatibility/2006">
      <mc:Choice Requires="x14">
        <oleObject progId="Equation.3" shapeId="2884" r:id="rId839">
          <objectPr defaultSize="0" r:id="rId4">
            <anchor moveWithCells="1">
              <from>
                <xdr:col>13312</xdr:col>
                <xdr:colOff>518160</xdr:colOff>
                <xdr:row>196611</xdr:row>
                <xdr:rowOff>76200</xdr:rowOff>
              </from>
              <to>
                <xdr:col>13317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884" r:id="rId839"/>
      </mc:Fallback>
    </mc:AlternateContent>
    <mc:AlternateContent xmlns:mc="http://schemas.openxmlformats.org/markup-compatibility/2006">
      <mc:Choice Requires="x14">
        <oleObject progId="Equation.3" shapeId="2885" r:id="rId840">
          <objectPr defaultSize="0" r:id="rId4">
            <anchor moveWithCells="1">
              <from>
                <xdr:col>13312</xdr:col>
                <xdr:colOff>518160</xdr:colOff>
                <xdr:row>262147</xdr:row>
                <xdr:rowOff>76200</xdr:rowOff>
              </from>
              <to>
                <xdr:col>13317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885" r:id="rId840"/>
      </mc:Fallback>
    </mc:AlternateContent>
    <mc:AlternateContent xmlns:mc="http://schemas.openxmlformats.org/markup-compatibility/2006">
      <mc:Choice Requires="x14">
        <oleObject progId="Equation.3" shapeId="2886" r:id="rId841">
          <objectPr defaultSize="0" r:id="rId4">
            <anchor moveWithCells="1">
              <from>
                <xdr:col>13312</xdr:col>
                <xdr:colOff>518160</xdr:colOff>
                <xdr:row>327683</xdr:row>
                <xdr:rowOff>76200</xdr:rowOff>
              </from>
              <to>
                <xdr:col>13317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886" r:id="rId841"/>
      </mc:Fallback>
    </mc:AlternateContent>
    <mc:AlternateContent xmlns:mc="http://schemas.openxmlformats.org/markup-compatibility/2006">
      <mc:Choice Requires="x14">
        <oleObject progId="Equation.3" shapeId="2887" r:id="rId842">
          <objectPr defaultSize="0" r:id="rId4">
            <anchor moveWithCells="1">
              <from>
                <xdr:col>13312</xdr:col>
                <xdr:colOff>518160</xdr:colOff>
                <xdr:row>393219</xdr:row>
                <xdr:rowOff>76200</xdr:rowOff>
              </from>
              <to>
                <xdr:col>13317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887" r:id="rId842"/>
      </mc:Fallback>
    </mc:AlternateContent>
    <mc:AlternateContent xmlns:mc="http://schemas.openxmlformats.org/markup-compatibility/2006">
      <mc:Choice Requires="x14">
        <oleObject progId="Equation.3" shapeId="2888" r:id="rId843">
          <objectPr defaultSize="0" r:id="rId4">
            <anchor moveWithCells="1">
              <from>
                <xdr:col>13312</xdr:col>
                <xdr:colOff>518160</xdr:colOff>
                <xdr:row>458755</xdr:row>
                <xdr:rowOff>76200</xdr:rowOff>
              </from>
              <to>
                <xdr:col>13317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888" r:id="rId843"/>
      </mc:Fallback>
    </mc:AlternateContent>
    <mc:AlternateContent xmlns:mc="http://schemas.openxmlformats.org/markup-compatibility/2006">
      <mc:Choice Requires="x14">
        <oleObject progId="Equation.3" shapeId="2889" r:id="rId844">
          <objectPr defaultSize="0" r:id="rId4">
            <anchor moveWithCells="1">
              <from>
                <xdr:col>13312</xdr:col>
                <xdr:colOff>518160</xdr:colOff>
                <xdr:row>524291</xdr:row>
                <xdr:rowOff>76200</xdr:rowOff>
              </from>
              <to>
                <xdr:col>13317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889" r:id="rId844"/>
      </mc:Fallback>
    </mc:AlternateContent>
    <mc:AlternateContent xmlns:mc="http://schemas.openxmlformats.org/markup-compatibility/2006">
      <mc:Choice Requires="x14">
        <oleObject progId="Equation.3" shapeId="2890" r:id="rId845">
          <objectPr defaultSize="0" r:id="rId4">
            <anchor moveWithCells="1">
              <from>
                <xdr:col>13312</xdr:col>
                <xdr:colOff>518160</xdr:colOff>
                <xdr:row>589827</xdr:row>
                <xdr:rowOff>76200</xdr:rowOff>
              </from>
              <to>
                <xdr:col>13317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890" r:id="rId845"/>
      </mc:Fallback>
    </mc:AlternateContent>
    <mc:AlternateContent xmlns:mc="http://schemas.openxmlformats.org/markup-compatibility/2006">
      <mc:Choice Requires="x14">
        <oleObject progId="Equation.3" shapeId="2891" r:id="rId846">
          <objectPr defaultSize="0" r:id="rId4">
            <anchor moveWithCells="1">
              <from>
                <xdr:col>13312</xdr:col>
                <xdr:colOff>518160</xdr:colOff>
                <xdr:row>655363</xdr:row>
                <xdr:rowOff>76200</xdr:rowOff>
              </from>
              <to>
                <xdr:col>13317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891" r:id="rId846"/>
      </mc:Fallback>
    </mc:AlternateContent>
    <mc:AlternateContent xmlns:mc="http://schemas.openxmlformats.org/markup-compatibility/2006">
      <mc:Choice Requires="x14">
        <oleObject progId="Equation.3" shapeId="2892" r:id="rId847">
          <objectPr defaultSize="0" r:id="rId4">
            <anchor moveWithCells="1">
              <from>
                <xdr:col>13312</xdr:col>
                <xdr:colOff>518160</xdr:colOff>
                <xdr:row>720899</xdr:row>
                <xdr:rowOff>76200</xdr:rowOff>
              </from>
              <to>
                <xdr:col>13317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892" r:id="rId847"/>
      </mc:Fallback>
    </mc:AlternateContent>
    <mc:AlternateContent xmlns:mc="http://schemas.openxmlformats.org/markup-compatibility/2006">
      <mc:Choice Requires="x14">
        <oleObject progId="Equation.3" shapeId="2893" r:id="rId848">
          <objectPr defaultSize="0" r:id="rId4">
            <anchor moveWithCells="1">
              <from>
                <xdr:col>13312</xdr:col>
                <xdr:colOff>518160</xdr:colOff>
                <xdr:row>786435</xdr:row>
                <xdr:rowOff>76200</xdr:rowOff>
              </from>
              <to>
                <xdr:col>13317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893" r:id="rId848"/>
      </mc:Fallback>
    </mc:AlternateContent>
    <mc:AlternateContent xmlns:mc="http://schemas.openxmlformats.org/markup-compatibility/2006">
      <mc:Choice Requires="x14">
        <oleObject progId="Equation.3" shapeId="2894" r:id="rId849">
          <objectPr defaultSize="0" r:id="rId4">
            <anchor moveWithCells="1">
              <from>
                <xdr:col>13312</xdr:col>
                <xdr:colOff>518160</xdr:colOff>
                <xdr:row>851971</xdr:row>
                <xdr:rowOff>76200</xdr:rowOff>
              </from>
              <to>
                <xdr:col>13317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894" r:id="rId849"/>
      </mc:Fallback>
    </mc:AlternateContent>
    <mc:AlternateContent xmlns:mc="http://schemas.openxmlformats.org/markup-compatibility/2006">
      <mc:Choice Requires="x14">
        <oleObject progId="Equation.3" shapeId="2895" r:id="rId850">
          <objectPr defaultSize="0" r:id="rId4">
            <anchor moveWithCells="1">
              <from>
                <xdr:col>13312</xdr:col>
                <xdr:colOff>518160</xdr:colOff>
                <xdr:row>917507</xdr:row>
                <xdr:rowOff>76200</xdr:rowOff>
              </from>
              <to>
                <xdr:col>13317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895" r:id="rId850"/>
      </mc:Fallback>
    </mc:AlternateContent>
    <mc:AlternateContent xmlns:mc="http://schemas.openxmlformats.org/markup-compatibility/2006">
      <mc:Choice Requires="x14">
        <oleObject progId="Equation.3" shapeId="2896" r:id="rId851">
          <objectPr defaultSize="0" r:id="rId4">
            <anchor moveWithCells="1">
              <from>
                <xdr:col>13312</xdr:col>
                <xdr:colOff>518160</xdr:colOff>
                <xdr:row>983043</xdr:row>
                <xdr:rowOff>76200</xdr:rowOff>
              </from>
              <to>
                <xdr:col>13317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896" r:id="rId851"/>
      </mc:Fallback>
    </mc:AlternateContent>
    <mc:AlternateContent xmlns:mc="http://schemas.openxmlformats.org/markup-compatibility/2006">
      <mc:Choice Requires="x14">
        <oleObject progId="Equation.3" shapeId="2897" r:id="rId852">
          <objectPr defaultSize="0" r:id="rId4">
            <anchor moveWithCells="1">
              <from>
                <xdr:col>13568</xdr:col>
                <xdr:colOff>518160</xdr:colOff>
                <xdr:row>3</xdr:row>
                <xdr:rowOff>76200</xdr:rowOff>
              </from>
              <to>
                <xdr:col>13573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897" r:id="rId852"/>
      </mc:Fallback>
    </mc:AlternateContent>
    <mc:AlternateContent xmlns:mc="http://schemas.openxmlformats.org/markup-compatibility/2006">
      <mc:Choice Requires="x14">
        <oleObject progId="Equation.3" shapeId="2898" r:id="rId853">
          <objectPr defaultSize="0" r:id="rId4">
            <anchor moveWithCells="1">
              <from>
                <xdr:col>13568</xdr:col>
                <xdr:colOff>518160</xdr:colOff>
                <xdr:row>65539</xdr:row>
                <xdr:rowOff>76200</xdr:rowOff>
              </from>
              <to>
                <xdr:col>13573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898" r:id="rId853"/>
      </mc:Fallback>
    </mc:AlternateContent>
    <mc:AlternateContent xmlns:mc="http://schemas.openxmlformats.org/markup-compatibility/2006">
      <mc:Choice Requires="x14">
        <oleObject progId="Equation.3" shapeId="2899" r:id="rId854">
          <objectPr defaultSize="0" r:id="rId4">
            <anchor moveWithCells="1">
              <from>
                <xdr:col>13568</xdr:col>
                <xdr:colOff>518160</xdr:colOff>
                <xdr:row>131075</xdr:row>
                <xdr:rowOff>76200</xdr:rowOff>
              </from>
              <to>
                <xdr:col>13573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899" r:id="rId854"/>
      </mc:Fallback>
    </mc:AlternateContent>
    <mc:AlternateContent xmlns:mc="http://schemas.openxmlformats.org/markup-compatibility/2006">
      <mc:Choice Requires="x14">
        <oleObject progId="Equation.3" shapeId="2900" r:id="rId855">
          <objectPr defaultSize="0" r:id="rId4">
            <anchor moveWithCells="1">
              <from>
                <xdr:col>13568</xdr:col>
                <xdr:colOff>518160</xdr:colOff>
                <xdr:row>196611</xdr:row>
                <xdr:rowOff>76200</xdr:rowOff>
              </from>
              <to>
                <xdr:col>13573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00" r:id="rId855"/>
      </mc:Fallback>
    </mc:AlternateContent>
    <mc:AlternateContent xmlns:mc="http://schemas.openxmlformats.org/markup-compatibility/2006">
      <mc:Choice Requires="x14">
        <oleObject progId="Equation.3" shapeId="2901" r:id="rId856">
          <objectPr defaultSize="0" r:id="rId4">
            <anchor moveWithCells="1">
              <from>
                <xdr:col>13568</xdr:col>
                <xdr:colOff>518160</xdr:colOff>
                <xdr:row>262147</xdr:row>
                <xdr:rowOff>76200</xdr:rowOff>
              </from>
              <to>
                <xdr:col>13573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01" r:id="rId856"/>
      </mc:Fallback>
    </mc:AlternateContent>
    <mc:AlternateContent xmlns:mc="http://schemas.openxmlformats.org/markup-compatibility/2006">
      <mc:Choice Requires="x14">
        <oleObject progId="Equation.3" shapeId="2902" r:id="rId857">
          <objectPr defaultSize="0" r:id="rId4">
            <anchor moveWithCells="1">
              <from>
                <xdr:col>13568</xdr:col>
                <xdr:colOff>518160</xdr:colOff>
                <xdr:row>327683</xdr:row>
                <xdr:rowOff>76200</xdr:rowOff>
              </from>
              <to>
                <xdr:col>13573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02" r:id="rId857"/>
      </mc:Fallback>
    </mc:AlternateContent>
    <mc:AlternateContent xmlns:mc="http://schemas.openxmlformats.org/markup-compatibility/2006">
      <mc:Choice Requires="x14">
        <oleObject progId="Equation.3" shapeId="2903" r:id="rId858">
          <objectPr defaultSize="0" r:id="rId4">
            <anchor moveWithCells="1">
              <from>
                <xdr:col>13568</xdr:col>
                <xdr:colOff>518160</xdr:colOff>
                <xdr:row>393219</xdr:row>
                <xdr:rowOff>76200</xdr:rowOff>
              </from>
              <to>
                <xdr:col>13573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03" r:id="rId858"/>
      </mc:Fallback>
    </mc:AlternateContent>
    <mc:AlternateContent xmlns:mc="http://schemas.openxmlformats.org/markup-compatibility/2006">
      <mc:Choice Requires="x14">
        <oleObject progId="Equation.3" shapeId="2904" r:id="rId859">
          <objectPr defaultSize="0" r:id="rId4">
            <anchor moveWithCells="1">
              <from>
                <xdr:col>13568</xdr:col>
                <xdr:colOff>518160</xdr:colOff>
                <xdr:row>458755</xdr:row>
                <xdr:rowOff>76200</xdr:rowOff>
              </from>
              <to>
                <xdr:col>13573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904" r:id="rId859"/>
      </mc:Fallback>
    </mc:AlternateContent>
    <mc:AlternateContent xmlns:mc="http://schemas.openxmlformats.org/markup-compatibility/2006">
      <mc:Choice Requires="x14">
        <oleObject progId="Equation.3" shapeId="2905" r:id="rId860">
          <objectPr defaultSize="0" r:id="rId4">
            <anchor moveWithCells="1">
              <from>
                <xdr:col>13568</xdr:col>
                <xdr:colOff>518160</xdr:colOff>
                <xdr:row>524291</xdr:row>
                <xdr:rowOff>76200</xdr:rowOff>
              </from>
              <to>
                <xdr:col>13573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905" r:id="rId860"/>
      </mc:Fallback>
    </mc:AlternateContent>
    <mc:AlternateContent xmlns:mc="http://schemas.openxmlformats.org/markup-compatibility/2006">
      <mc:Choice Requires="x14">
        <oleObject progId="Equation.3" shapeId="2906" r:id="rId861">
          <objectPr defaultSize="0" r:id="rId4">
            <anchor moveWithCells="1">
              <from>
                <xdr:col>13568</xdr:col>
                <xdr:colOff>518160</xdr:colOff>
                <xdr:row>589827</xdr:row>
                <xdr:rowOff>76200</xdr:rowOff>
              </from>
              <to>
                <xdr:col>13573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906" r:id="rId861"/>
      </mc:Fallback>
    </mc:AlternateContent>
    <mc:AlternateContent xmlns:mc="http://schemas.openxmlformats.org/markup-compatibility/2006">
      <mc:Choice Requires="x14">
        <oleObject progId="Equation.3" shapeId="2907" r:id="rId862">
          <objectPr defaultSize="0" r:id="rId4">
            <anchor moveWithCells="1">
              <from>
                <xdr:col>13568</xdr:col>
                <xdr:colOff>518160</xdr:colOff>
                <xdr:row>655363</xdr:row>
                <xdr:rowOff>76200</xdr:rowOff>
              </from>
              <to>
                <xdr:col>13573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907" r:id="rId862"/>
      </mc:Fallback>
    </mc:AlternateContent>
    <mc:AlternateContent xmlns:mc="http://schemas.openxmlformats.org/markup-compatibility/2006">
      <mc:Choice Requires="x14">
        <oleObject progId="Equation.3" shapeId="2908" r:id="rId863">
          <objectPr defaultSize="0" r:id="rId4">
            <anchor moveWithCells="1">
              <from>
                <xdr:col>13568</xdr:col>
                <xdr:colOff>518160</xdr:colOff>
                <xdr:row>720899</xdr:row>
                <xdr:rowOff>76200</xdr:rowOff>
              </from>
              <to>
                <xdr:col>13573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908" r:id="rId863"/>
      </mc:Fallback>
    </mc:AlternateContent>
    <mc:AlternateContent xmlns:mc="http://schemas.openxmlformats.org/markup-compatibility/2006">
      <mc:Choice Requires="x14">
        <oleObject progId="Equation.3" shapeId="2909" r:id="rId864">
          <objectPr defaultSize="0" r:id="rId4">
            <anchor moveWithCells="1">
              <from>
                <xdr:col>13568</xdr:col>
                <xdr:colOff>518160</xdr:colOff>
                <xdr:row>786435</xdr:row>
                <xdr:rowOff>76200</xdr:rowOff>
              </from>
              <to>
                <xdr:col>13573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909" r:id="rId864"/>
      </mc:Fallback>
    </mc:AlternateContent>
    <mc:AlternateContent xmlns:mc="http://schemas.openxmlformats.org/markup-compatibility/2006">
      <mc:Choice Requires="x14">
        <oleObject progId="Equation.3" shapeId="2910" r:id="rId865">
          <objectPr defaultSize="0" r:id="rId4">
            <anchor moveWithCells="1">
              <from>
                <xdr:col>13568</xdr:col>
                <xdr:colOff>518160</xdr:colOff>
                <xdr:row>851971</xdr:row>
                <xdr:rowOff>76200</xdr:rowOff>
              </from>
              <to>
                <xdr:col>13573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910" r:id="rId865"/>
      </mc:Fallback>
    </mc:AlternateContent>
    <mc:AlternateContent xmlns:mc="http://schemas.openxmlformats.org/markup-compatibility/2006">
      <mc:Choice Requires="x14">
        <oleObject progId="Equation.3" shapeId="2911" r:id="rId866">
          <objectPr defaultSize="0" r:id="rId4">
            <anchor moveWithCells="1">
              <from>
                <xdr:col>13568</xdr:col>
                <xdr:colOff>518160</xdr:colOff>
                <xdr:row>917507</xdr:row>
                <xdr:rowOff>76200</xdr:rowOff>
              </from>
              <to>
                <xdr:col>13573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911" r:id="rId866"/>
      </mc:Fallback>
    </mc:AlternateContent>
    <mc:AlternateContent xmlns:mc="http://schemas.openxmlformats.org/markup-compatibility/2006">
      <mc:Choice Requires="x14">
        <oleObject progId="Equation.3" shapeId="2912" r:id="rId867">
          <objectPr defaultSize="0" r:id="rId4">
            <anchor moveWithCells="1">
              <from>
                <xdr:col>13568</xdr:col>
                <xdr:colOff>518160</xdr:colOff>
                <xdr:row>983043</xdr:row>
                <xdr:rowOff>76200</xdr:rowOff>
              </from>
              <to>
                <xdr:col>13573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912" r:id="rId867"/>
      </mc:Fallback>
    </mc:AlternateContent>
    <mc:AlternateContent xmlns:mc="http://schemas.openxmlformats.org/markup-compatibility/2006">
      <mc:Choice Requires="x14">
        <oleObject progId="Equation.3" shapeId="2913" r:id="rId868">
          <objectPr defaultSize="0" r:id="rId4">
            <anchor moveWithCells="1">
              <from>
                <xdr:col>13824</xdr:col>
                <xdr:colOff>518160</xdr:colOff>
                <xdr:row>3</xdr:row>
                <xdr:rowOff>76200</xdr:rowOff>
              </from>
              <to>
                <xdr:col>13829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913" r:id="rId868"/>
      </mc:Fallback>
    </mc:AlternateContent>
    <mc:AlternateContent xmlns:mc="http://schemas.openxmlformats.org/markup-compatibility/2006">
      <mc:Choice Requires="x14">
        <oleObject progId="Equation.3" shapeId="2914" r:id="rId869">
          <objectPr defaultSize="0" r:id="rId4">
            <anchor moveWithCells="1">
              <from>
                <xdr:col>13824</xdr:col>
                <xdr:colOff>518160</xdr:colOff>
                <xdr:row>65539</xdr:row>
                <xdr:rowOff>76200</xdr:rowOff>
              </from>
              <to>
                <xdr:col>13829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914" r:id="rId869"/>
      </mc:Fallback>
    </mc:AlternateContent>
    <mc:AlternateContent xmlns:mc="http://schemas.openxmlformats.org/markup-compatibility/2006">
      <mc:Choice Requires="x14">
        <oleObject progId="Equation.3" shapeId="2915" r:id="rId870">
          <objectPr defaultSize="0" r:id="rId4">
            <anchor moveWithCells="1">
              <from>
                <xdr:col>13824</xdr:col>
                <xdr:colOff>518160</xdr:colOff>
                <xdr:row>131075</xdr:row>
                <xdr:rowOff>76200</xdr:rowOff>
              </from>
              <to>
                <xdr:col>13829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915" r:id="rId870"/>
      </mc:Fallback>
    </mc:AlternateContent>
    <mc:AlternateContent xmlns:mc="http://schemas.openxmlformats.org/markup-compatibility/2006">
      <mc:Choice Requires="x14">
        <oleObject progId="Equation.3" shapeId="2916" r:id="rId871">
          <objectPr defaultSize="0" r:id="rId4">
            <anchor moveWithCells="1">
              <from>
                <xdr:col>13824</xdr:col>
                <xdr:colOff>518160</xdr:colOff>
                <xdr:row>196611</xdr:row>
                <xdr:rowOff>76200</xdr:rowOff>
              </from>
              <to>
                <xdr:col>13829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16" r:id="rId871"/>
      </mc:Fallback>
    </mc:AlternateContent>
    <mc:AlternateContent xmlns:mc="http://schemas.openxmlformats.org/markup-compatibility/2006">
      <mc:Choice Requires="x14">
        <oleObject progId="Equation.3" shapeId="2917" r:id="rId872">
          <objectPr defaultSize="0" r:id="rId4">
            <anchor moveWithCells="1">
              <from>
                <xdr:col>13824</xdr:col>
                <xdr:colOff>518160</xdr:colOff>
                <xdr:row>262147</xdr:row>
                <xdr:rowOff>76200</xdr:rowOff>
              </from>
              <to>
                <xdr:col>13829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17" r:id="rId872"/>
      </mc:Fallback>
    </mc:AlternateContent>
    <mc:AlternateContent xmlns:mc="http://schemas.openxmlformats.org/markup-compatibility/2006">
      <mc:Choice Requires="x14">
        <oleObject progId="Equation.3" shapeId="2918" r:id="rId873">
          <objectPr defaultSize="0" r:id="rId4">
            <anchor moveWithCells="1">
              <from>
                <xdr:col>13824</xdr:col>
                <xdr:colOff>518160</xdr:colOff>
                <xdr:row>327683</xdr:row>
                <xdr:rowOff>76200</xdr:rowOff>
              </from>
              <to>
                <xdr:col>13829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18" r:id="rId873"/>
      </mc:Fallback>
    </mc:AlternateContent>
    <mc:AlternateContent xmlns:mc="http://schemas.openxmlformats.org/markup-compatibility/2006">
      <mc:Choice Requires="x14">
        <oleObject progId="Equation.3" shapeId="2919" r:id="rId874">
          <objectPr defaultSize="0" r:id="rId4">
            <anchor moveWithCells="1">
              <from>
                <xdr:col>13824</xdr:col>
                <xdr:colOff>518160</xdr:colOff>
                <xdr:row>393219</xdr:row>
                <xdr:rowOff>76200</xdr:rowOff>
              </from>
              <to>
                <xdr:col>13829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19" r:id="rId874"/>
      </mc:Fallback>
    </mc:AlternateContent>
    <mc:AlternateContent xmlns:mc="http://schemas.openxmlformats.org/markup-compatibility/2006">
      <mc:Choice Requires="x14">
        <oleObject progId="Equation.3" shapeId="2920" r:id="rId875">
          <objectPr defaultSize="0" r:id="rId4">
            <anchor moveWithCells="1">
              <from>
                <xdr:col>13824</xdr:col>
                <xdr:colOff>518160</xdr:colOff>
                <xdr:row>458755</xdr:row>
                <xdr:rowOff>76200</xdr:rowOff>
              </from>
              <to>
                <xdr:col>13829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920" r:id="rId875"/>
      </mc:Fallback>
    </mc:AlternateContent>
    <mc:AlternateContent xmlns:mc="http://schemas.openxmlformats.org/markup-compatibility/2006">
      <mc:Choice Requires="x14">
        <oleObject progId="Equation.3" shapeId="2921" r:id="rId876">
          <objectPr defaultSize="0" r:id="rId4">
            <anchor moveWithCells="1">
              <from>
                <xdr:col>13824</xdr:col>
                <xdr:colOff>518160</xdr:colOff>
                <xdr:row>524291</xdr:row>
                <xdr:rowOff>76200</xdr:rowOff>
              </from>
              <to>
                <xdr:col>13829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921" r:id="rId876"/>
      </mc:Fallback>
    </mc:AlternateContent>
    <mc:AlternateContent xmlns:mc="http://schemas.openxmlformats.org/markup-compatibility/2006">
      <mc:Choice Requires="x14">
        <oleObject progId="Equation.3" shapeId="2922" r:id="rId877">
          <objectPr defaultSize="0" r:id="rId4">
            <anchor moveWithCells="1">
              <from>
                <xdr:col>13824</xdr:col>
                <xdr:colOff>518160</xdr:colOff>
                <xdr:row>589827</xdr:row>
                <xdr:rowOff>76200</xdr:rowOff>
              </from>
              <to>
                <xdr:col>13829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922" r:id="rId877"/>
      </mc:Fallback>
    </mc:AlternateContent>
    <mc:AlternateContent xmlns:mc="http://schemas.openxmlformats.org/markup-compatibility/2006">
      <mc:Choice Requires="x14">
        <oleObject progId="Equation.3" shapeId="2923" r:id="rId878">
          <objectPr defaultSize="0" r:id="rId4">
            <anchor moveWithCells="1">
              <from>
                <xdr:col>13824</xdr:col>
                <xdr:colOff>518160</xdr:colOff>
                <xdr:row>655363</xdr:row>
                <xdr:rowOff>76200</xdr:rowOff>
              </from>
              <to>
                <xdr:col>13829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923" r:id="rId878"/>
      </mc:Fallback>
    </mc:AlternateContent>
    <mc:AlternateContent xmlns:mc="http://schemas.openxmlformats.org/markup-compatibility/2006">
      <mc:Choice Requires="x14">
        <oleObject progId="Equation.3" shapeId="2924" r:id="rId879">
          <objectPr defaultSize="0" r:id="rId4">
            <anchor moveWithCells="1">
              <from>
                <xdr:col>13824</xdr:col>
                <xdr:colOff>518160</xdr:colOff>
                <xdr:row>720899</xdr:row>
                <xdr:rowOff>76200</xdr:rowOff>
              </from>
              <to>
                <xdr:col>13829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924" r:id="rId879"/>
      </mc:Fallback>
    </mc:AlternateContent>
    <mc:AlternateContent xmlns:mc="http://schemas.openxmlformats.org/markup-compatibility/2006">
      <mc:Choice Requires="x14">
        <oleObject progId="Equation.3" shapeId="2925" r:id="rId880">
          <objectPr defaultSize="0" r:id="rId4">
            <anchor moveWithCells="1">
              <from>
                <xdr:col>13824</xdr:col>
                <xdr:colOff>518160</xdr:colOff>
                <xdr:row>786435</xdr:row>
                <xdr:rowOff>76200</xdr:rowOff>
              </from>
              <to>
                <xdr:col>13829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925" r:id="rId880"/>
      </mc:Fallback>
    </mc:AlternateContent>
    <mc:AlternateContent xmlns:mc="http://schemas.openxmlformats.org/markup-compatibility/2006">
      <mc:Choice Requires="x14">
        <oleObject progId="Equation.3" shapeId="2926" r:id="rId881">
          <objectPr defaultSize="0" r:id="rId4">
            <anchor moveWithCells="1">
              <from>
                <xdr:col>13824</xdr:col>
                <xdr:colOff>518160</xdr:colOff>
                <xdr:row>851971</xdr:row>
                <xdr:rowOff>76200</xdr:rowOff>
              </from>
              <to>
                <xdr:col>13829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926" r:id="rId881"/>
      </mc:Fallback>
    </mc:AlternateContent>
    <mc:AlternateContent xmlns:mc="http://schemas.openxmlformats.org/markup-compatibility/2006">
      <mc:Choice Requires="x14">
        <oleObject progId="Equation.3" shapeId="2927" r:id="rId882">
          <objectPr defaultSize="0" r:id="rId4">
            <anchor moveWithCells="1">
              <from>
                <xdr:col>13824</xdr:col>
                <xdr:colOff>518160</xdr:colOff>
                <xdr:row>917507</xdr:row>
                <xdr:rowOff>76200</xdr:rowOff>
              </from>
              <to>
                <xdr:col>13829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927" r:id="rId882"/>
      </mc:Fallback>
    </mc:AlternateContent>
    <mc:AlternateContent xmlns:mc="http://schemas.openxmlformats.org/markup-compatibility/2006">
      <mc:Choice Requires="x14">
        <oleObject progId="Equation.3" shapeId="2928" r:id="rId883">
          <objectPr defaultSize="0" r:id="rId4">
            <anchor moveWithCells="1">
              <from>
                <xdr:col>13824</xdr:col>
                <xdr:colOff>518160</xdr:colOff>
                <xdr:row>983043</xdr:row>
                <xdr:rowOff>76200</xdr:rowOff>
              </from>
              <to>
                <xdr:col>13829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928" r:id="rId883"/>
      </mc:Fallback>
    </mc:AlternateContent>
    <mc:AlternateContent xmlns:mc="http://schemas.openxmlformats.org/markup-compatibility/2006">
      <mc:Choice Requires="x14">
        <oleObject progId="Equation.3" shapeId="2929" r:id="rId884">
          <objectPr defaultSize="0" r:id="rId4">
            <anchor moveWithCells="1">
              <from>
                <xdr:col>14080</xdr:col>
                <xdr:colOff>518160</xdr:colOff>
                <xdr:row>3</xdr:row>
                <xdr:rowOff>76200</xdr:rowOff>
              </from>
              <to>
                <xdr:col>14085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929" r:id="rId884"/>
      </mc:Fallback>
    </mc:AlternateContent>
    <mc:AlternateContent xmlns:mc="http://schemas.openxmlformats.org/markup-compatibility/2006">
      <mc:Choice Requires="x14">
        <oleObject progId="Equation.3" shapeId="2930" r:id="rId885">
          <objectPr defaultSize="0" r:id="rId4">
            <anchor moveWithCells="1">
              <from>
                <xdr:col>14080</xdr:col>
                <xdr:colOff>518160</xdr:colOff>
                <xdr:row>65539</xdr:row>
                <xdr:rowOff>76200</xdr:rowOff>
              </from>
              <to>
                <xdr:col>14085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930" r:id="rId885"/>
      </mc:Fallback>
    </mc:AlternateContent>
    <mc:AlternateContent xmlns:mc="http://schemas.openxmlformats.org/markup-compatibility/2006">
      <mc:Choice Requires="x14">
        <oleObject progId="Equation.3" shapeId="2931" r:id="rId886">
          <objectPr defaultSize="0" r:id="rId4">
            <anchor moveWithCells="1">
              <from>
                <xdr:col>14080</xdr:col>
                <xdr:colOff>518160</xdr:colOff>
                <xdr:row>131075</xdr:row>
                <xdr:rowOff>76200</xdr:rowOff>
              </from>
              <to>
                <xdr:col>14085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931" r:id="rId886"/>
      </mc:Fallback>
    </mc:AlternateContent>
    <mc:AlternateContent xmlns:mc="http://schemas.openxmlformats.org/markup-compatibility/2006">
      <mc:Choice Requires="x14">
        <oleObject progId="Equation.3" shapeId="2932" r:id="rId887">
          <objectPr defaultSize="0" r:id="rId4">
            <anchor moveWithCells="1">
              <from>
                <xdr:col>14080</xdr:col>
                <xdr:colOff>518160</xdr:colOff>
                <xdr:row>196611</xdr:row>
                <xdr:rowOff>76200</xdr:rowOff>
              </from>
              <to>
                <xdr:col>14085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32" r:id="rId887"/>
      </mc:Fallback>
    </mc:AlternateContent>
    <mc:AlternateContent xmlns:mc="http://schemas.openxmlformats.org/markup-compatibility/2006">
      <mc:Choice Requires="x14">
        <oleObject progId="Equation.3" shapeId="2933" r:id="rId888">
          <objectPr defaultSize="0" r:id="rId4">
            <anchor moveWithCells="1">
              <from>
                <xdr:col>14080</xdr:col>
                <xdr:colOff>518160</xdr:colOff>
                <xdr:row>262147</xdr:row>
                <xdr:rowOff>76200</xdr:rowOff>
              </from>
              <to>
                <xdr:col>14085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33" r:id="rId888"/>
      </mc:Fallback>
    </mc:AlternateContent>
    <mc:AlternateContent xmlns:mc="http://schemas.openxmlformats.org/markup-compatibility/2006">
      <mc:Choice Requires="x14">
        <oleObject progId="Equation.3" shapeId="2934" r:id="rId889">
          <objectPr defaultSize="0" r:id="rId4">
            <anchor moveWithCells="1">
              <from>
                <xdr:col>14080</xdr:col>
                <xdr:colOff>518160</xdr:colOff>
                <xdr:row>327683</xdr:row>
                <xdr:rowOff>76200</xdr:rowOff>
              </from>
              <to>
                <xdr:col>14085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34" r:id="rId889"/>
      </mc:Fallback>
    </mc:AlternateContent>
    <mc:AlternateContent xmlns:mc="http://schemas.openxmlformats.org/markup-compatibility/2006">
      <mc:Choice Requires="x14">
        <oleObject progId="Equation.3" shapeId="2935" r:id="rId890">
          <objectPr defaultSize="0" r:id="rId4">
            <anchor moveWithCells="1">
              <from>
                <xdr:col>14080</xdr:col>
                <xdr:colOff>518160</xdr:colOff>
                <xdr:row>393219</xdr:row>
                <xdr:rowOff>76200</xdr:rowOff>
              </from>
              <to>
                <xdr:col>14085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35" r:id="rId890"/>
      </mc:Fallback>
    </mc:AlternateContent>
    <mc:AlternateContent xmlns:mc="http://schemas.openxmlformats.org/markup-compatibility/2006">
      <mc:Choice Requires="x14">
        <oleObject progId="Equation.3" shapeId="2936" r:id="rId891">
          <objectPr defaultSize="0" r:id="rId4">
            <anchor moveWithCells="1">
              <from>
                <xdr:col>14080</xdr:col>
                <xdr:colOff>518160</xdr:colOff>
                <xdr:row>458755</xdr:row>
                <xdr:rowOff>76200</xdr:rowOff>
              </from>
              <to>
                <xdr:col>14085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936" r:id="rId891"/>
      </mc:Fallback>
    </mc:AlternateContent>
    <mc:AlternateContent xmlns:mc="http://schemas.openxmlformats.org/markup-compatibility/2006">
      <mc:Choice Requires="x14">
        <oleObject progId="Equation.3" shapeId="2937" r:id="rId892">
          <objectPr defaultSize="0" r:id="rId4">
            <anchor moveWithCells="1">
              <from>
                <xdr:col>14080</xdr:col>
                <xdr:colOff>518160</xdr:colOff>
                <xdr:row>524291</xdr:row>
                <xdr:rowOff>76200</xdr:rowOff>
              </from>
              <to>
                <xdr:col>14085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937" r:id="rId892"/>
      </mc:Fallback>
    </mc:AlternateContent>
    <mc:AlternateContent xmlns:mc="http://schemas.openxmlformats.org/markup-compatibility/2006">
      <mc:Choice Requires="x14">
        <oleObject progId="Equation.3" shapeId="2938" r:id="rId893">
          <objectPr defaultSize="0" r:id="rId4">
            <anchor moveWithCells="1">
              <from>
                <xdr:col>14080</xdr:col>
                <xdr:colOff>518160</xdr:colOff>
                <xdr:row>589827</xdr:row>
                <xdr:rowOff>76200</xdr:rowOff>
              </from>
              <to>
                <xdr:col>14085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938" r:id="rId893"/>
      </mc:Fallback>
    </mc:AlternateContent>
    <mc:AlternateContent xmlns:mc="http://schemas.openxmlformats.org/markup-compatibility/2006">
      <mc:Choice Requires="x14">
        <oleObject progId="Equation.3" shapeId="2939" r:id="rId894">
          <objectPr defaultSize="0" r:id="rId4">
            <anchor moveWithCells="1">
              <from>
                <xdr:col>14080</xdr:col>
                <xdr:colOff>518160</xdr:colOff>
                <xdr:row>655363</xdr:row>
                <xdr:rowOff>76200</xdr:rowOff>
              </from>
              <to>
                <xdr:col>14085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939" r:id="rId894"/>
      </mc:Fallback>
    </mc:AlternateContent>
    <mc:AlternateContent xmlns:mc="http://schemas.openxmlformats.org/markup-compatibility/2006">
      <mc:Choice Requires="x14">
        <oleObject progId="Equation.3" shapeId="2940" r:id="rId895">
          <objectPr defaultSize="0" r:id="rId4">
            <anchor moveWithCells="1">
              <from>
                <xdr:col>14080</xdr:col>
                <xdr:colOff>518160</xdr:colOff>
                <xdr:row>720899</xdr:row>
                <xdr:rowOff>76200</xdr:rowOff>
              </from>
              <to>
                <xdr:col>14085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940" r:id="rId895"/>
      </mc:Fallback>
    </mc:AlternateContent>
    <mc:AlternateContent xmlns:mc="http://schemas.openxmlformats.org/markup-compatibility/2006">
      <mc:Choice Requires="x14">
        <oleObject progId="Equation.3" shapeId="2941" r:id="rId896">
          <objectPr defaultSize="0" r:id="rId4">
            <anchor moveWithCells="1">
              <from>
                <xdr:col>14080</xdr:col>
                <xdr:colOff>518160</xdr:colOff>
                <xdr:row>786435</xdr:row>
                <xdr:rowOff>76200</xdr:rowOff>
              </from>
              <to>
                <xdr:col>14085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941" r:id="rId896"/>
      </mc:Fallback>
    </mc:AlternateContent>
    <mc:AlternateContent xmlns:mc="http://schemas.openxmlformats.org/markup-compatibility/2006">
      <mc:Choice Requires="x14">
        <oleObject progId="Equation.3" shapeId="2942" r:id="rId897">
          <objectPr defaultSize="0" r:id="rId4">
            <anchor moveWithCells="1">
              <from>
                <xdr:col>14080</xdr:col>
                <xdr:colOff>518160</xdr:colOff>
                <xdr:row>851971</xdr:row>
                <xdr:rowOff>76200</xdr:rowOff>
              </from>
              <to>
                <xdr:col>14085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942" r:id="rId897"/>
      </mc:Fallback>
    </mc:AlternateContent>
    <mc:AlternateContent xmlns:mc="http://schemas.openxmlformats.org/markup-compatibility/2006">
      <mc:Choice Requires="x14">
        <oleObject progId="Equation.3" shapeId="2943" r:id="rId898">
          <objectPr defaultSize="0" r:id="rId4">
            <anchor moveWithCells="1">
              <from>
                <xdr:col>14080</xdr:col>
                <xdr:colOff>518160</xdr:colOff>
                <xdr:row>917507</xdr:row>
                <xdr:rowOff>76200</xdr:rowOff>
              </from>
              <to>
                <xdr:col>14085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943" r:id="rId898"/>
      </mc:Fallback>
    </mc:AlternateContent>
    <mc:AlternateContent xmlns:mc="http://schemas.openxmlformats.org/markup-compatibility/2006">
      <mc:Choice Requires="x14">
        <oleObject progId="Equation.3" shapeId="2944" r:id="rId899">
          <objectPr defaultSize="0" r:id="rId4">
            <anchor moveWithCells="1">
              <from>
                <xdr:col>14080</xdr:col>
                <xdr:colOff>518160</xdr:colOff>
                <xdr:row>983043</xdr:row>
                <xdr:rowOff>76200</xdr:rowOff>
              </from>
              <to>
                <xdr:col>14085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944" r:id="rId899"/>
      </mc:Fallback>
    </mc:AlternateContent>
    <mc:AlternateContent xmlns:mc="http://schemas.openxmlformats.org/markup-compatibility/2006">
      <mc:Choice Requires="x14">
        <oleObject progId="Equation.3" shapeId="2945" r:id="rId900">
          <objectPr defaultSize="0" r:id="rId4">
            <anchor moveWithCells="1">
              <from>
                <xdr:col>14336</xdr:col>
                <xdr:colOff>518160</xdr:colOff>
                <xdr:row>3</xdr:row>
                <xdr:rowOff>76200</xdr:rowOff>
              </from>
              <to>
                <xdr:col>14341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945" r:id="rId900"/>
      </mc:Fallback>
    </mc:AlternateContent>
    <mc:AlternateContent xmlns:mc="http://schemas.openxmlformats.org/markup-compatibility/2006">
      <mc:Choice Requires="x14">
        <oleObject progId="Equation.3" shapeId="2946" r:id="rId901">
          <objectPr defaultSize="0" r:id="rId4">
            <anchor moveWithCells="1">
              <from>
                <xdr:col>14336</xdr:col>
                <xdr:colOff>518160</xdr:colOff>
                <xdr:row>65539</xdr:row>
                <xdr:rowOff>76200</xdr:rowOff>
              </from>
              <to>
                <xdr:col>14341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946" r:id="rId901"/>
      </mc:Fallback>
    </mc:AlternateContent>
    <mc:AlternateContent xmlns:mc="http://schemas.openxmlformats.org/markup-compatibility/2006">
      <mc:Choice Requires="x14">
        <oleObject progId="Equation.3" shapeId="2947" r:id="rId902">
          <objectPr defaultSize="0" r:id="rId4">
            <anchor moveWithCells="1">
              <from>
                <xdr:col>14336</xdr:col>
                <xdr:colOff>518160</xdr:colOff>
                <xdr:row>131075</xdr:row>
                <xdr:rowOff>76200</xdr:rowOff>
              </from>
              <to>
                <xdr:col>14341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947" r:id="rId902"/>
      </mc:Fallback>
    </mc:AlternateContent>
    <mc:AlternateContent xmlns:mc="http://schemas.openxmlformats.org/markup-compatibility/2006">
      <mc:Choice Requires="x14">
        <oleObject progId="Equation.3" shapeId="2948" r:id="rId903">
          <objectPr defaultSize="0" r:id="rId4">
            <anchor moveWithCells="1">
              <from>
                <xdr:col>14336</xdr:col>
                <xdr:colOff>518160</xdr:colOff>
                <xdr:row>196611</xdr:row>
                <xdr:rowOff>76200</xdr:rowOff>
              </from>
              <to>
                <xdr:col>14341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48" r:id="rId903"/>
      </mc:Fallback>
    </mc:AlternateContent>
    <mc:AlternateContent xmlns:mc="http://schemas.openxmlformats.org/markup-compatibility/2006">
      <mc:Choice Requires="x14">
        <oleObject progId="Equation.3" shapeId="2949" r:id="rId904">
          <objectPr defaultSize="0" r:id="rId4">
            <anchor moveWithCells="1">
              <from>
                <xdr:col>14336</xdr:col>
                <xdr:colOff>518160</xdr:colOff>
                <xdr:row>262147</xdr:row>
                <xdr:rowOff>76200</xdr:rowOff>
              </from>
              <to>
                <xdr:col>14341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49" r:id="rId904"/>
      </mc:Fallback>
    </mc:AlternateContent>
    <mc:AlternateContent xmlns:mc="http://schemas.openxmlformats.org/markup-compatibility/2006">
      <mc:Choice Requires="x14">
        <oleObject progId="Equation.3" shapeId="2950" r:id="rId905">
          <objectPr defaultSize="0" r:id="rId4">
            <anchor moveWithCells="1">
              <from>
                <xdr:col>14336</xdr:col>
                <xdr:colOff>518160</xdr:colOff>
                <xdr:row>327683</xdr:row>
                <xdr:rowOff>76200</xdr:rowOff>
              </from>
              <to>
                <xdr:col>14341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50" r:id="rId905"/>
      </mc:Fallback>
    </mc:AlternateContent>
    <mc:AlternateContent xmlns:mc="http://schemas.openxmlformats.org/markup-compatibility/2006">
      <mc:Choice Requires="x14">
        <oleObject progId="Equation.3" shapeId="2951" r:id="rId906">
          <objectPr defaultSize="0" r:id="rId4">
            <anchor moveWithCells="1">
              <from>
                <xdr:col>14336</xdr:col>
                <xdr:colOff>518160</xdr:colOff>
                <xdr:row>393219</xdr:row>
                <xdr:rowOff>76200</xdr:rowOff>
              </from>
              <to>
                <xdr:col>14341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51" r:id="rId906"/>
      </mc:Fallback>
    </mc:AlternateContent>
    <mc:AlternateContent xmlns:mc="http://schemas.openxmlformats.org/markup-compatibility/2006">
      <mc:Choice Requires="x14">
        <oleObject progId="Equation.3" shapeId="2952" r:id="rId907">
          <objectPr defaultSize="0" r:id="rId4">
            <anchor moveWithCells="1">
              <from>
                <xdr:col>14336</xdr:col>
                <xdr:colOff>518160</xdr:colOff>
                <xdr:row>458755</xdr:row>
                <xdr:rowOff>76200</xdr:rowOff>
              </from>
              <to>
                <xdr:col>14341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952" r:id="rId907"/>
      </mc:Fallback>
    </mc:AlternateContent>
    <mc:AlternateContent xmlns:mc="http://schemas.openxmlformats.org/markup-compatibility/2006">
      <mc:Choice Requires="x14">
        <oleObject progId="Equation.3" shapeId="2953" r:id="rId908">
          <objectPr defaultSize="0" r:id="rId4">
            <anchor moveWithCells="1">
              <from>
                <xdr:col>14336</xdr:col>
                <xdr:colOff>518160</xdr:colOff>
                <xdr:row>524291</xdr:row>
                <xdr:rowOff>76200</xdr:rowOff>
              </from>
              <to>
                <xdr:col>14341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953" r:id="rId908"/>
      </mc:Fallback>
    </mc:AlternateContent>
    <mc:AlternateContent xmlns:mc="http://schemas.openxmlformats.org/markup-compatibility/2006">
      <mc:Choice Requires="x14">
        <oleObject progId="Equation.3" shapeId="2954" r:id="rId909">
          <objectPr defaultSize="0" r:id="rId4">
            <anchor moveWithCells="1">
              <from>
                <xdr:col>14336</xdr:col>
                <xdr:colOff>518160</xdr:colOff>
                <xdr:row>589827</xdr:row>
                <xdr:rowOff>76200</xdr:rowOff>
              </from>
              <to>
                <xdr:col>14341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954" r:id="rId909"/>
      </mc:Fallback>
    </mc:AlternateContent>
    <mc:AlternateContent xmlns:mc="http://schemas.openxmlformats.org/markup-compatibility/2006">
      <mc:Choice Requires="x14">
        <oleObject progId="Equation.3" shapeId="2955" r:id="rId910">
          <objectPr defaultSize="0" r:id="rId4">
            <anchor moveWithCells="1">
              <from>
                <xdr:col>14336</xdr:col>
                <xdr:colOff>518160</xdr:colOff>
                <xdr:row>655363</xdr:row>
                <xdr:rowOff>76200</xdr:rowOff>
              </from>
              <to>
                <xdr:col>14341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955" r:id="rId910"/>
      </mc:Fallback>
    </mc:AlternateContent>
    <mc:AlternateContent xmlns:mc="http://schemas.openxmlformats.org/markup-compatibility/2006">
      <mc:Choice Requires="x14">
        <oleObject progId="Equation.3" shapeId="2956" r:id="rId911">
          <objectPr defaultSize="0" r:id="rId4">
            <anchor moveWithCells="1">
              <from>
                <xdr:col>14336</xdr:col>
                <xdr:colOff>518160</xdr:colOff>
                <xdr:row>720899</xdr:row>
                <xdr:rowOff>76200</xdr:rowOff>
              </from>
              <to>
                <xdr:col>14341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956" r:id="rId911"/>
      </mc:Fallback>
    </mc:AlternateContent>
    <mc:AlternateContent xmlns:mc="http://schemas.openxmlformats.org/markup-compatibility/2006">
      <mc:Choice Requires="x14">
        <oleObject progId="Equation.3" shapeId="2957" r:id="rId912">
          <objectPr defaultSize="0" r:id="rId4">
            <anchor moveWithCells="1">
              <from>
                <xdr:col>14336</xdr:col>
                <xdr:colOff>518160</xdr:colOff>
                <xdr:row>786435</xdr:row>
                <xdr:rowOff>76200</xdr:rowOff>
              </from>
              <to>
                <xdr:col>14341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957" r:id="rId912"/>
      </mc:Fallback>
    </mc:AlternateContent>
    <mc:AlternateContent xmlns:mc="http://schemas.openxmlformats.org/markup-compatibility/2006">
      <mc:Choice Requires="x14">
        <oleObject progId="Equation.3" shapeId="2958" r:id="rId913">
          <objectPr defaultSize="0" r:id="rId4">
            <anchor moveWithCells="1">
              <from>
                <xdr:col>14336</xdr:col>
                <xdr:colOff>518160</xdr:colOff>
                <xdr:row>851971</xdr:row>
                <xdr:rowOff>76200</xdr:rowOff>
              </from>
              <to>
                <xdr:col>14341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958" r:id="rId913"/>
      </mc:Fallback>
    </mc:AlternateContent>
    <mc:AlternateContent xmlns:mc="http://schemas.openxmlformats.org/markup-compatibility/2006">
      <mc:Choice Requires="x14">
        <oleObject progId="Equation.3" shapeId="2959" r:id="rId914">
          <objectPr defaultSize="0" r:id="rId4">
            <anchor moveWithCells="1">
              <from>
                <xdr:col>14336</xdr:col>
                <xdr:colOff>518160</xdr:colOff>
                <xdr:row>917507</xdr:row>
                <xdr:rowOff>76200</xdr:rowOff>
              </from>
              <to>
                <xdr:col>14341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959" r:id="rId914"/>
      </mc:Fallback>
    </mc:AlternateContent>
    <mc:AlternateContent xmlns:mc="http://schemas.openxmlformats.org/markup-compatibility/2006">
      <mc:Choice Requires="x14">
        <oleObject progId="Equation.3" shapeId="2960" r:id="rId915">
          <objectPr defaultSize="0" r:id="rId4">
            <anchor moveWithCells="1">
              <from>
                <xdr:col>14336</xdr:col>
                <xdr:colOff>518160</xdr:colOff>
                <xdr:row>983043</xdr:row>
                <xdr:rowOff>76200</xdr:rowOff>
              </from>
              <to>
                <xdr:col>14341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960" r:id="rId915"/>
      </mc:Fallback>
    </mc:AlternateContent>
    <mc:AlternateContent xmlns:mc="http://schemas.openxmlformats.org/markup-compatibility/2006">
      <mc:Choice Requires="x14">
        <oleObject progId="Equation.3" shapeId="2961" r:id="rId916">
          <objectPr defaultSize="0" r:id="rId4">
            <anchor moveWithCells="1">
              <from>
                <xdr:col>14592</xdr:col>
                <xdr:colOff>518160</xdr:colOff>
                <xdr:row>3</xdr:row>
                <xdr:rowOff>76200</xdr:rowOff>
              </from>
              <to>
                <xdr:col>14597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961" r:id="rId916"/>
      </mc:Fallback>
    </mc:AlternateContent>
    <mc:AlternateContent xmlns:mc="http://schemas.openxmlformats.org/markup-compatibility/2006">
      <mc:Choice Requires="x14">
        <oleObject progId="Equation.3" shapeId="2962" r:id="rId917">
          <objectPr defaultSize="0" r:id="rId4">
            <anchor moveWithCells="1">
              <from>
                <xdr:col>14592</xdr:col>
                <xdr:colOff>518160</xdr:colOff>
                <xdr:row>65539</xdr:row>
                <xdr:rowOff>76200</xdr:rowOff>
              </from>
              <to>
                <xdr:col>14597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962" r:id="rId917"/>
      </mc:Fallback>
    </mc:AlternateContent>
    <mc:AlternateContent xmlns:mc="http://schemas.openxmlformats.org/markup-compatibility/2006">
      <mc:Choice Requires="x14">
        <oleObject progId="Equation.3" shapeId="2963" r:id="rId918">
          <objectPr defaultSize="0" r:id="rId4">
            <anchor moveWithCells="1">
              <from>
                <xdr:col>14592</xdr:col>
                <xdr:colOff>518160</xdr:colOff>
                <xdr:row>131075</xdr:row>
                <xdr:rowOff>76200</xdr:rowOff>
              </from>
              <to>
                <xdr:col>14597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963" r:id="rId918"/>
      </mc:Fallback>
    </mc:AlternateContent>
    <mc:AlternateContent xmlns:mc="http://schemas.openxmlformats.org/markup-compatibility/2006">
      <mc:Choice Requires="x14">
        <oleObject progId="Equation.3" shapeId="2964" r:id="rId919">
          <objectPr defaultSize="0" r:id="rId4">
            <anchor moveWithCells="1">
              <from>
                <xdr:col>14592</xdr:col>
                <xdr:colOff>518160</xdr:colOff>
                <xdr:row>196611</xdr:row>
                <xdr:rowOff>76200</xdr:rowOff>
              </from>
              <to>
                <xdr:col>14597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64" r:id="rId919"/>
      </mc:Fallback>
    </mc:AlternateContent>
    <mc:AlternateContent xmlns:mc="http://schemas.openxmlformats.org/markup-compatibility/2006">
      <mc:Choice Requires="x14">
        <oleObject progId="Equation.3" shapeId="2965" r:id="rId920">
          <objectPr defaultSize="0" r:id="rId4">
            <anchor moveWithCells="1">
              <from>
                <xdr:col>14592</xdr:col>
                <xdr:colOff>518160</xdr:colOff>
                <xdr:row>262147</xdr:row>
                <xdr:rowOff>76200</xdr:rowOff>
              </from>
              <to>
                <xdr:col>14597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65" r:id="rId920"/>
      </mc:Fallback>
    </mc:AlternateContent>
    <mc:AlternateContent xmlns:mc="http://schemas.openxmlformats.org/markup-compatibility/2006">
      <mc:Choice Requires="x14">
        <oleObject progId="Equation.3" shapeId="2966" r:id="rId921">
          <objectPr defaultSize="0" r:id="rId4">
            <anchor moveWithCells="1">
              <from>
                <xdr:col>14592</xdr:col>
                <xdr:colOff>518160</xdr:colOff>
                <xdr:row>327683</xdr:row>
                <xdr:rowOff>76200</xdr:rowOff>
              </from>
              <to>
                <xdr:col>14597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66" r:id="rId921"/>
      </mc:Fallback>
    </mc:AlternateContent>
    <mc:AlternateContent xmlns:mc="http://schemas.openxmlformats.org/markup-compatibility/2006">
      <mc:Choice Requires="x14">
        <oleObject progId="Equation.3" shapeId="2967" r:id="rId922">
          <objectPr defaultSize="0" r:id="rId4">
            <anchor moveWithCells="1">
              <from>
                <xdr:col>14592</xdr:col>
                <xdr:colOff>518160</xdr:colOff>
                <xdr:row>393219</xdr:row>
                <xdr:rowOff>76200</xdr:rowOff>
              </from>
              <to>
                <xdr:col>14597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67" r:id="rId922"/>
      </mc:Fallback>
    </mc:AlternateContent>
    <mc:AlternateContent xmlns:mc="http://schemas.openxmlformats.org/markup-compatibility/2006">
      <mc:Choice Requires="x14">
        <oleObject progId="Equation.3" shapeId="2968" r:id="rId923">
          <objectPr defaultSize="0" r:id="rId4">
            <anchor moveWithCells="1">
              <from>
                <xdr:col>14592</xdr:col>
                <xdr:colOff>518160</xdr:colOff>
                <xdr:row>458755</xdr:row>
                <xdr:rowOff>76200</xdr:rowOff>
              </from>
              <to>
                <xdr:col>14597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968" r:id="rId923"/>
      </mc:Fallback>
    </mc:AlternateContent>
    <mc:AlternateContent xmlns:mc="http://schemas.openxmlformats.org/markup-compatibility/2006">
      <mc:Choice Requires="x14">
        <oleObject progId="Equation.3" shapeId="2969" r:id="rId924">
          <objectPr defaultSize="0" r:id="rId4">
            <anchor moveWithCells="1">
              <from>
                <xdr:col>14592</xdr:col>
                <xdr:colOff>518160</xdr:colOff>
                <xdr:row>524291</xdr:row>
                <xdr:rowOff>76200</xdr:rowOff>
              </from>
              <to>
                <xdr:col>14597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969" r:id="rId924"/>
      </mc:Fallback>
    </mc:AlternateContent>
    <mc:AlternateContent xmlns:mc="http://schemas.openxmlformats.org/markup-compatibility/2006">
      <mc:Choice Requires="x14">
        <oleObject progId="Equation.3" shapeId="2970" r:id="rId925">
          <objectPr defaultSize="0" r:id="rId4">
            <anchor moveWithCells="1">
              <from>
                <xdr:col>14592</xdr:col>
                <xdr:colOff>518160</xdr:colOff>
                <xdr:row>589827</xdr:row>
                <xdr:rowOff>76200</xdr:rowOff>
              </from>
              <to>
                <xdr:col>14597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970" r:id="rId925"/>
      </mc:Fallback>
    </mc:AlternateContent>
    <mc:AlternateContent xmlns:mc="http://schemas.openxmlformats.org/markup-compatibility/2006">
      <mc:Choice Requires="x14">
        <oleObject progId="Equation.3" shapeId="2971" r:id="rId926">
          <objectPr defaultSize="0" r:id="rId4">
            <anchor moveWithCells="1">
              <from>
                <xdr:col>14592</xdr:col>
                <xdr:colOff>518160</xdr:colOff>
                <xdr:row>655363</xdr:row>
                <xdr:rowOff>76200</xdr:rowOff>
              </from>
              <to>
                <xdr:col>14597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971" r:id="rId926"/>
      </mc:Fallback>
    </mc:AlternateContent>
    <mc:AlternateContent xmlns:mc="http://schemas.openxmlformats.org/markup-compatibility/2006">
      <mc:Choice Requires="x14">
        <oleObject progId="Equation.3" shapeId="2972" r:id="rId927">
          <objectPr defaultSize="0" r:id="rId4">
            <anchor moveWithCells="1">
              <from>
                <xdr:col>14592</xdr:col>
                <xdr:colOff>518160</xdr:colOff>
                <xdr:row>720899</xdr:row>
                <xdr:rowOff>76200</xdr:rowOff>
              </from>
              <to>
                <xdr:col>14597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972" r:id="rId927"/>
      </mc:Fallback>
    </mc:AlternateContent>
    <mc:AlternateContent xmlns:mc="http://schemas.openxmlformats.org/markup-compatibility/2006">
      <mc:Choice Requires="x14">
        <oleObject progId="Equation.3" shapeId="2973" r:id="rId928">
          <objectPr defaultSize="0" r:id="rId4">
            <anchor moveWithCells="1">
              <from>
                <xdr:col>14592</xdr:col>
                <xdr:colOff>518160</xdr:colOff>
                <xdr:row>786435</xdr:row>
                <xdr:rowOff>76200</xdr:rowOff>
              </from>
              <to>
                <xdr:col>14597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973" r:id="rId928"/>
      </mc:Fallback>
    </mc:AlternateContent>
    <mc:AlternateContent xmlns:mc="http://schemas.openxmlformats.org/markup-compatibility/2006">
      <mc:Choice Requires="x14">
        <oleObject progId="Equation.3" shapeId="2974" r:id="rId929">
          <objectPr defaultSize="0" r:id="rId4">
            <anchor moveWithCells="1">
              <from>
                <xdr:col>14592</xdr:col>
                <xdr:colOff>518160</xdr:colOff>
                <xdr:row>851971</xdr:row>
                <xdr:rowOff>76200</xdr:rowOff>
              </from>
              <to>
                <xdr:col>14597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974" r:id="rId929"/>
      </mc:Fallback>
    </mc:AlternateContent>
    <mc:AlternateContent xmlns:mc="http://schemas.openxmlformats.org/markup-compatibility/2006">
      <mc:Choice Requires="x14">
        <oleObject progId="Equation.3" shapeId="2975" r:id="rId930">
          <objectPr defaultSize="0" r:id="rId4">
            <anchor moveWithCells="1">
              <from>
                <xdr:col>14592</xdr:col>
                <xdr:colOff>518160</xdr:colOff>
                <xdr:row>917507</xdr:row>
                <xdr:rowOff>76200</xdr:rowOff>
              </from>
              <to>
                <xdr:col>14597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975" r:id="rId930"/>
      </mc:Fallback>
    </mc:AlternateContent>
    <mc:AlternateContent xmlns:mc="http://schemas.openxmlformats.org/markup-compatibility/2006">
      <mc:Choice Requires="x14">
        <oleObject progId="Equation.3" shapeId="2976" r:id="rId931">
          <objectPr defaultSize="0" r:id="rId4">
            <anchor moveWithCells="1">
              <from>
                <xdr:col>14592</xdr:col>
                <xdr:colOff>518160</xdr:colOff>
                <xdr:row>983043</xdr:row>
                <xdr:rowOff>76200</xdr:rowOff>
              </from>
              <to>
                <xdr:col>14597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976" r:id="rId931"/>
      </mc:Fallback>
    </mc:AlternateContent>
    <mc:AlternateContent xmlns:mc="http://schemas.openxmlformats.org/markup-compatibility/2006">
      <mc:Choice Requires="x14">
        <oleObject progId="Equation.3" shapeId="2977" r:id="rId932">
          <objectPr defaultSize="0" r:id="rId4">
            <anchor moveWithCells="1">
              <from>
                <xdr:col>14848</xdr:col>
                <xdr:colOff>518160</xdr:colOff>
                <xdr:row>3</xdr:row>
                <xdr:rowOff>76200</xdr:rowOff>
              </from>
              <to>
                <xdr:col>14853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977" r:id="rId932"/>
      </mc:Fallback>
    </mc:AlternateContent>
    <mc:AlternateContent xmlns:mc="http://schemas.openxmlformats.org/markup-compatibility/2006">
      <mc:Choice Requires="x14">
        <oleObject progId="Equation.3" shapeId="2978" r:id="rId933">
          <objectPr defaultSize="0" r:id="rId4">
            <anchor moveWithCells="1">
              <from>
                <xdr:col>14848</xdr:col>
                <xdr:colOff>518160</xdr:colOff>
                <xdr:row>65539</xdr:row>
                <xdr:rowOff>76200</xdr:rowOff>
              </from>
              <to>
                <xdr:col>14853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978" r:id="rId933"/>
      </mc:Fallback>
    </mc:AlternateContent>
    <mc:AlternateContent xmlns:mc="http://schemas.openxmlformats.org/markup-compatibility/2006">
      <mc:Choice Requires="x14">
        <oleObject progId="Equation.3" shapeId="2979" r:id="rId934">
          <objectPr defaultSize="0" r:id="rId4">
            <anchor moveWithCells="1">
              <from>
                <xdr:col>14848</xdr:col>
                <xdr:colOff>518160</xdr:colOff>
                <xdr:row>131075</xdr:row>
                <xdr:rowOff>76200</xdr:rowOff>
              </from>
              <to>
                <xdr:col>14853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979" r:id="rId934"/>
      </mc:Fallback>
    </mc:AlternateContent>
    <mc:AlternateContent xmlns:mc="http://schemas.openxmlformats.org/markup-compatibility/2006">
      <mc:Choice Requires="x14">
        <oleObject progId="Equation.3" shapeId="2980" r:id="rId935">
          <objectPr defaultSize="0" r:id="rId4">
            <anchor moveWithCells="1">
              <from>
                <xdr:col>14848</xdr:col>
                <xdr:colOff>518160</xdr:colOff>
                <xdr:row>196611</xdr:row>
                <xdr:rowOff>76200</xdr:rowOff>
              </from>
              <to>
                <xdr:col>14853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80" r:id="rId935"/>
      </mc:Fallback>
    </mc:AlternateContent>
    <mc:AlternateContent xmlns:mc="http://schemas.openxmlformats.org/markup-compatibility/2006">
      <mc:Choice Requires="x14">
        <oleObject progId="Equation.3" shapeId="2981" r:id="rId936">
          <objectPr defaultSize="0" r:id="rId4">
            <anchor moveWithCells="1">
              <from>
                <xdr:col>14848</xdr:col>
                <xdr:colOff>518160</xdr:colOff>
                <xdr:row>262147</xdr:row>
                <xdr:rowOff>76200</xdr:rowOff>
              </from>
              <to>
                <xdr:col>14853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81" r:id="rId936"/>
      </mc:Fallback>
    </mc:AlternateContent>
    <mc:AlternateContent xmlns:mc="http://schemas.openxmlformats.org/markup-compatibility/2006">
      <mc:Choice Requires="x14">
        <oleObject progId="Equation.3" shapeId="2982" r:id="rId937">
          <objectPr defaultSize="0" r:id="rId4">
            <anchor moveWithCells="1">
              <from>
                <xdr:col>14848</xdr:col>
                <xdr:colOff>518160</xdr:colOff>
                <xdr:row>327683</xdr:row>
                <xdr:rowOff>76200</xdr:rowOff>
              </from>
              <to>
                <xdr:col>14853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82" r:id="rId937"/>
      </mc:Fallback>
    </mc:AlternateContent>
    <mc:AlternateContent xmlns:mc="http://schemas.openxmlformats.org/markup-compatibility/2006">
      <mc:Choice Requires="x14">
        <oleObject progId="Equation.3" shapeId="2983" r:id="rId938">
          <objectPr defaultSize="0" r:id="rId4">
            <anchor moveWithCells="1">
              <from>
                <xdr:col>14848</xdr:col>
                <xdr:colOff>518160</xdr:colOff>
                <xdr:row>393219</xdr:row>
                <xdr:rowOff>76200</xdr:rowOff>
              </from>
              <to>
                <xdr:col>14853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83" r:id="rId938"/>
      </mc:Fallback>
    </mc:AlternateContent>
    <mc:AlternateContent xmlns:mc="http://schemas.openxmlformats.org/markup-compatibility/2006">
      <mc:Choice Requires="x14">
        <oleObject progId="Equation.3" shapeId="2984" r:id="rId939">
          <objectPr defaultSize="0" r:id="rId4">
            <anchor moveWithCells="1">
              <from>
                <xdr:col>14848</xdr:col>
                <xdr:colOff>518160</xdr:colOff>
                <xdr:row>458755</xdr:row>
                <xdr:rowOff>76200</xdr:rowOff>
              </from>
              <to>
                <xdr:col>14853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2984" r:id="rId939"/>
      </mc:Fallback>
    </mc:AlternateContent>
    <mc:AlternateContent xmlns:mc="http://schemas.openxmlformats.org/markup-compatibility/2006">
      <mc:Choice Requires="x14">
        <oleObject progId="Equation.3" shapeId="2985" r:id="rId940">
          <objectPr defaultSize="0" r:id="rId4">
            <anchor moveWithCells="1">
              <from>
                <xdr:col>14848</xdr:col>
                <xdr:colOff>518160</xdr:colOff>
                <xdr:row>524291</xdr:row>
                <xdr:rowOff>76200</xdr:rowOff>
              </from>
              <to>
                <xdr:col>14853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2985" r:id="rId940"/>
      </mc:Fallback>
    </mc:AlternateContent>
    <mc:AlternateContent xmlns:mc="http://schemas.openxmlformats.org/markup-compatibility/2006">
      <mc:Choice Requires="x14">
        <oleObject progId="Equation.3" shapeId="2986" r:id="rId941">
          <objectPr defaultSize="0" r:id="rId4">
            <anchor moveWithCells="1">
              <from>
                <xdr:col>14848</xdr:col>
                <xdr:colOff>518160</xdr:colOff>
                <xdr:row>589827</xdr:row>
                <xdr:rowOff>76200</xdr:rowOff>
              </from>
              <to>
                <xdr:col>14853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2986" r:id="rId941"/>
      </mc:Fallback>
    </mc:AlternateContent>
    <mc:AlternateContent xmlns:mc="http://schemas.openxmlformats.org/markup-compatibility/2006">
      <mc:Choice Requires="x14">
        <oleObject progId="Equation.3" shapeId="2987" r:id="rId942">
          <objectPr defaultSize="0" r:id="rId4">
            <anchor moveWithCells="1">
              <from>
                <xdr:col>14848</xdr:col>
                <xdr:colOff>518160</xdr:colOff>
                <xdr:row>655363</xdr:row>
                <xdr:rowOff>76200</xdr:rowOff>
              </from>
              <to>
                <xdr:col>14853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2987" r:id="rId942"/>
      </mc:Fallback>
    </mc:AlternateContent>
    <mc:AlternateContent xmlns:mc="http://schemas.openxmlformats.org/markup-compatibility/2006">
      <mc:Choice Requires="x14">
        <oleObject progId="Equation.3" shapeId="2988" r:id="rId943">
          <objectPr defaultSize="0" r:id="rId4">
            <anchor moveWithCells="1">
              <from>
                <xdr:col>14848</xdr:col>
                <xdr:colOff>518160</xdr:colOff>
                <xdr:row>720899</xdr:row>
                <xdr:rowOff>76200</xdr:rowOff>
              </from>
              <to>
                <xdr:col>14853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2988" r:id="rId943"/>
      </mc:Fallback>
    </mc:AlternateContent>
    <mc:AlternateContent xmlns:mc="http://schemas.openxmlformats.org/markup-compatibility/2006">
      <mc:Choice Requires="x14">
        <oleObject progId="Equation.3" shapeId="2989" r:id="rId944">
          <objectPr defaultSize="0" r:id="rId4">
            <anchor moveWithCells="1">
              <from>
                <xdr:col>14848</xdr:col>
                <xdr:colOff>518160</xdr:colOff>
                <xdr:row>786435</xdr:row>
                <xdr:rowOff>76200</xdr:rowOff>
              </from>
              <to>
                <xdr:col>14853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2989" r:id="rId944"/>
      </mc:Fallback>
    </mc:AlternateContent>
    <mc:AlternateContent xmlns:mc="http://schemas.openxmlformats.org/markup-compatibility/2006">
      <mc:Choice Requires="x14">
        <oleObject progId="Equation.3" shapeId="2990" r:id="rId945">
          <objectPr defaultSize="0" r:id="rId4">
            <anchor moveWithCells="1">
              <from>
                <xdr:col>14848</xdr:col>
                <xdr:colOff>518160</xdr:colOff>
                <xdr:row>851971</xdr:row>
                <xdr:rowOff>76200</xdr:rowOff>
              </from>
              <to>
                <xdr:col>14853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2990" r:id="rId945"/>
      </mc:Fallback>
    </mc:AlternateContent>
    <mc:AlternateContent xmlns:mc="http://schemas.openxmlformats.org/markup-compatibility/2006">
      <mc:Choice Requires="x14">
        <oleObject progId="Equation.3" shapeId="2991" r:id="rId946">
          <objectPr defaultSize="0" r:id="rId4">
            <anchor moveWithCells="1">
              <from>
                <xdr:col>14848</xdr:col>
                <xdr:colOff>518160</xdr:colOff>
                <xdr:row>917507</xdr:row>
                <xdr:rowOff>76200</xdr:rowOff>
              </from>
              <to>
                <xdr:col>14853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2991" r:id="rId946"/>
      </mc:Fallback>
    </mc:AlternateContent>
    <mc:AlternateContent xmlns:mc="http://schemas.openxmlformats.org/markup-compatibility/2006">
      <mc:Choice Requires="x14">
        <oleObject progId="Equation.3" shapeId="2992" r:id="rId947">
          <objectPr defaultSize="0" r:id="rId4">
            <anchor moveWithCells="1">
              <from>
                <xdr:col>14848</xdr:col>
                <xdr:colOff>518160</xdr:colOff>
                <xdr:row>983043</xdr:row>
                <xdr:rowOff>76200</xdr:rowOff>
              </from>
              <to>
                <xdr:col>14853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2992" r:id="rId947"/>
      </mc:Fallback>
    </mc:AlternateContent>
    <mc:AlternateContent xmlns:mc="http://schemas.openxmlformats.org/markup-compatibility/2006">
      <mc:Choice Requires="x14">
        <oleObject progId="Equation.3" shapeId="2993" r:id="rId948">
          <objectPr defaultSize="0" r:id="rId4">
            <anchor moveWithCells="1">
              <from>
                <xdr:col>15104</xdr:col>
                <xdr:colOff>518160</xdr:colOff>
                <xdr:row>3</xdr:row>
                <xdr:rowOff>76200</xdr:rowOff>
              </from>
              <to>
                <xdr:col>15109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2993" r:id="rId948"/>
      </mc:Fallback>
    </mc:AlternateContent>
    <mc:AlternateContent xmlns:mc="http://schemas.openxmlformats.org/markup-compatibility/2006">
      <mc:Choice Requires="x14">
        <oleObject progId="Equation.3" shapeId="2994" r:id="rId949">
          <objectPr defaultSize="0" r:id="rId4">
            <anchor moveWithCells="1">
              <from>
                <xdr:col>15104</xdr:col>
                <xdr:colOff>518160</xdr:colOff>
                <xdr:row>65539</xdr:row>
                <xdr:rowOff>76200</xdr:rowOff>
              </from>
              <to>
                <xdr:col>15109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2994" r:id="rId949"/>
      </mc:Fallback>
    </mc:AlternateContent>
    <mc:AlternateContent xmlns:mc="http://schemas.openxmlformats.org/markup-compatibility/2006">
      <mc:Choice Requires="x14">
        <oleObject progId="Equation.3" shapeId="2995" r:id="rId950">
          <objectPr defaultSize="0" r:id="rId4">
            <anchor moveWithCells="1">
              <from>
                <xdr:col>15104</xdr:col>
                <xdr:colOff>518160</xdr:colOff>
                <xdr:row>131075</xdr:row>
                <xdr:rowOff>76200</xdr:rowOff>
              </from>
              <to>
                <xdr:col>15109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2995" r:id="rId950"/>
      </mc:Fallback>
    </mc:AlternateContent>
    <mc:AlternateContent xmlns:mc="http://schemas.openxmlformats.org/markup-compatibility/2006">
      <mc:Choice Requires="x14">
        <oleObject progId="Equation.3" shapeId="2996" r:id="rId951">
          <objectPr defaultSize="0" r:id="rId4">
            <anchor moveWithCells="1">
              <from>
                <xdr:col>15104</xdr:col>
                <xdr:colOff>518160</xdr:colOff>
                <xdr:row>196611</xdr:row>
                <xdr:rowOff>76200</xdr:rowOff>
              </from>
              <to>
                <xdr:col>15109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2996" r:id="rId951"/>
      </mc:Fallback>
    </mc:AlternateContent>
    <mc:AlternateContent xmlns:mc="http://schemas.openxmlformats.org/markup-compatibility/2006">
      <mc:Choice Requires="x14">
        <oleObject progId="Equation.3" shapeId="2997" r:id="rId952">
          <objectPr defaultSize="0" r:id="rId4">
            <anchor moveWithCells="1">
              <from>
                <xdr:col>15104</xdr:col>
                <xdr:colOff>518160</xdr:colOff>
                <xdr:row>262147</xdr:row>
                <xdr:rowOff>76200</xdr:rowOff>
              </from>
              <to>
                <xdr:col>15109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2997" r:id="rId952"/>
      </mc:Fallback>
    </mc:AlternateContent>
    <mc:AlternateContent xmlns:mc="http://schemas.openxmlformats.org/markup-compatibility/2006">
      <mc:Choice Requires="x14">
        <oleObject progId="Equation.3" shapeId="2998" r:id="rId953">
          <objectPr defaultSize="0" r:id="rId4">
            <anchor moveWithCells="1">
              <from>
                <xdr:col>15104</xdr:col>
                <xdr:colOff>518160</xdr:colOff>
                <xdr:row>327683</xdr:row>
                <xdr:rowOff>76200</xdr:rowOff>
              </from>
              <to>
                <xdr:col>15109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2998" r:id="rId953"/>
      </mc:Fallback>
    </mc:AlternateContent>
    <mc:AlternateContent xmlns:mc="http://schemas.openxmlformats.org/markup-compatibility/2006">
      <mc:Choice Requires="x14">
        <oleObject progId="Equation.3" shapeId="2999" r:id="rId954">
          <objectPr defaultSize="0" r:id="rId4">
            <anchor moveWithCells="1">
              <from>
                <xdr:col>15104</xdr:col>
                <xdr:colOff>518160</xdr:colOff>
                <xdr:row>393219</xdr:row>
                <xdr:rowOff>76200</xdr:rowOff>
              </from>
              <to>
                <xdr:col>15109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2999" r:id="rId954"/>
      </mc:Fallback>
    </mc:AlternateContent>
    <mc:AlternateContent xmlns:mc="http://schemas.openxmlformats.org/markup-compatibility/2006">
      <mc:Choice Requires="x14">
        <oleObject progId="Equation.3" shapeId="3000" r:id="rId955">
          <objectPr defaultSize="0" r:id="rId4">
            <anchor moveWithCells="1">
              <from>
                <xdr:col>15104</xdr:col>
                <xdr:colOff>518160</xdr:colOff>
                <xdr:row>458755</xdr:row>
                <xdr:rowOff>76200</xdr:rowOff>
              </from>
              <to>
                <xdr:col>15109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3000" r:id="rId955"/>
      </mc:Fallback>
    </mc:AlternateContent>
    <mc:AlternateContent xmlns:mc="http://schemas.openxmlformats.org/markup-compatibility/2006">
      <mc:Choice Requires="x14">
        <oleObject progId="Equation.3" shapeId="3001" r:id="rId956">
          <objectPr defaultSize="0" r:id="rId4">
            <anchor moveWithCells="1">
              <from>
                <xdr:col>15104</xdr:col>
                <xdr:colOff>518160</xdr:colOff>
                <xdr:row>524291</xdr:row>
                <xdr:rowOff>76200</xdr:rowOff>
              </from>
              <to>
                <xdr:col>15109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3001" r:id="rId956"/>
      </mc:Fallback>
    </mc:AlternateContent>
    <mc:AlternateContent xmlns:mc="http://schemas.openxmlformats.org/markup-compatibility/2006">
      <mc:Choice Requires="x14">
        <oleObject progId="Equation.3" shapeId="3002" r:id="rId957">
          <objectPr defaultSize="0" r:id="rId4">
            <anchor moveWithCells="1">
              <from>
                <xdr:col>15104</xdr:col>
                <xdr:colOff>518160</xdr:colOff>
                <xdr:row>589827</xdr:row>
                <xdr:rowOff>76200</xdr:rowOff>
              </from>
              <to>
                <xdr:col>15109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3002" r:id="rId957"/>
      </mc:Fallback>
    </mc:AlternateContent>
    <mc:AlternateContent xmlns:mc="http://schemas.openxmlformats.org/markup-compatibility/2006">
      <mc:Choice Requires="x14">
        <oleObject progId="Equation.3" shapeId="3003" r:id="rId958">
          <objectPr defaultSize="0" r:id="rId4">
            <anchor moveWithCells="1">
              <from>
                <xdr:col>15104</xdr:col>
                <xdr:colOff>518160</xdr:colOff>
                <xdr:row>655363</xdr:row>
                <xdr:rowOff>76200</xdr:rowOff>
              </from>
              <to>
                <xdr:col>15109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3003" r:id="rId958"/>
      </mc:Fallback>
    </mc:AlternateContent>
    <mc:AlternateContent xmlns:mc="http://schemas.openxmlformats.org/markup-compatibility/2006">
      <mc:Choice Requires="x14">
        <oleObject progId="Equation.3" shapeId="3004" r:id="rId959">
          <objectPr defaultSize="0" r:id="rId4">
            <anchor moveWithCells="1">
              <from>
                <xdr:col>15104</xdr:col>
                <xdr:colOff>518160</xdr:colOff>
                <xdr:row>720899</xdr:row>
                <xdr:rowOff>76200</xdr:rowOff>
              </from>
              <to>
                <xdr:col>15109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3004" r:id="rId959"/>
      </mc:Fallback>
    </mc:AlternateContent>
    <mc:AlternateContent xmlns:mc="http://schemas.openxmlformats.org/markup-compatibility/2006">
      <mc:Choice Requires="x14">
        <oleObject progId="Equation.3" shapeId="3005" r:id="rId960">
          <objectPr defaultSize="0" r:id="rId4">
            <anchor moveWithCells="1">
              <from>
                <xdr:col>15104</xdr:col>
                <xdr:colOff>518160</xdr:colOff>
                <xdr:row>786435</xdr:row>
                <xdr:rowOff>76200</xdr:rowOff>
              </from>
              <to>
                <xdr:col>15109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3005" r:id="rId960"/>
      </mc:Fallback>
    </mc:AlternateContent>
    <mc:AlternateContent xmlns:mc="http://schemas.openxmlformats.org/markup-compatibility/2006">
      <mc:Choice Requires="x14">
        <oleObject progId="Equation.3" shapeId="3006" r:id="rId961">
          <objectPr defaultSize="0" r:id="rId4">
            <anchor moveWithCells="1">
              <from>
                <xdr:col>15104</xdr:col>
                <xdr:colOff>518160</xdr:colOff>
                <xdr:row>851971</xdr:row>
                <xdr:rowOff>76200</xdr:rowOff>
              </from>
              <to>
                <xdr:col>15109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3006" r:id="rId961"/>
      </mc:Fallback>
    </mc:AlternateContent>
    <mc:AlternateContent xmlns:mc="http://schemas.openxmlformats.org/markup-compatibility/2006">
      <mc:Choice Requires="x14">
        <oleObject progId="Equation.3" shapeId="3007" r:id="rId962">
          <objectPr defaultSize="0" r:id="rId4">
            <anchor moveWithCells="1">
              <from>
                <xdr:col>15104</xdr:col>
                <xdr:colOff>518160</xdr:colOff>
                <xdr:row>917507</xdr:row>
                <xdr:rowOff>76200</xdr:rowOff>
              </from>
              <to>
                <xdr:col>15109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3007" r:id="rId962"/>
      </mc:Fallback>
    </mc:AlternateContent>
    <mc:AlternateContent xmlns:mc="http://schemas.openxmlformats.org/markup-compatibility/2006">
      <mc:Choice Requires="x14">
        <oleObject progId="Equation.3" shapeId="3008" r:id="rId963">
          <objectPr defaultSize="0" r:id="rId4">
            <anchor moveWithCells="1">
              <from>
                <xdr:col>15104</xdr:col>
                <xdr:colOff>518160</xdr:colOff>
                <xdr:row>983043</xdr:row>
                <xdr:rowOff>76200</xdr:rowOff>
              </from>
              <to>
                <xdr:col>15109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3008" r:id="rId963"/>
      </mc:Fallback>
    </mc:AlternateContent>
    <mc:AlternateContent xmlns:mc="http://schemas.openxmlformats.org/markup-compatibility/2006">
      <mc:Choice Requires="x14">
        <oleObject progId="Equation.3" shapeId="3009" r:id="rId964">
          <objectPr defaultSize="0" r:id="rId4">
            <anchor moveWithCells="1">
              <from>
                <xdr:col>15360</xdr:col>
                <xdr:colOff>518160</xdr:colOff>
                <xdr:row>3</xdr:row>
                <xdr:rowOff>76200</xdr:rowOff>
              </from>
              <to>
                <xdr:col>15365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3009" r:id="rId964"/>
      </mc:Fallback>
    </mc:AlternateContent>
    <mc:AlternateContent xmlns:mc="http://schemas.openxmlformats.org/markup-compatibility/2006">
      <mc:Choice Requires="x14">
        <oleObject progId="Equation.3" shapeId="3010" r:id="rId965">
          <objectPr defaultSize="0" r:id="rId4">
            <anchor moveWithCells="1">
              <from>
                <xdr:col>15360</xdr:col>
                <xdr:colOff>518160</xdr:colOff>
                <xdr:row>65539</xdr:row>
                <xdr:rowOff>76200</xdr:rowOff>
              </from>
              <to>
                <xdr:col>15365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3010" r:id="rId965"/>
      </mc:Fallback>
    </mc:AlternateContent>
    <mc:AlternateContent xmlns:mc="http://schemas.openxmlformats.org/markup-compatibility/2006">
      <mc:Choice Requires="x14">
        <oleObject progId="Equation.3" shapeId="3011" r:id="rId966">
          <objectPr defaultSize="0" r:id="rId4">
            <anchor moveWithCells="1">
              <from>
                <xdr:col>15360</xdr:col>
                <xdr:colOff>518160</xdr:colOff>
                <xdr:row>131075</xdr:row>
                <xdr:rowOff>76200</xdr:rowOff>
              </from>
              <to>
                <xdr:col>15365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3011" r:id="rId966"/>
      </mc:Fallback>
    </mc:AlternateContent>
    <mc:AlternateContent xmlns:mc="http://schemas.openxmlformats.org/markup-compatibility/2006">
      <mc:Choice Requires="x14">
        <oleObject progId="Equation.3" shapeId="3012" r:id="rId967">
          <objectPr defaultSize="0" r:id="rId4">
            <anchor moveWithCells="1">
              <from>
                <xdr:col>15360</xdr:col>
                <xdr:colOff>518160</xdr:colOff>
                <xdr:row>196611</xdr:row>
                <xdr:rowOff>76200</xdr:rowOff>
              </from>
              <to>
                <xdr:col>15365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3012" r:id="rId967"/>
      </mc:Fallback>
    </mc:AlternateContent>
    <mc:AlternateContent xmlns:mc="http://schemas.openxmlformats.org/markup-compatibility/2006">
      <mc:Choice Requires="x14">
        <oleObject progId="Equation.3" shapeId="3013" r:id="rId968">
          <objectPr defaultSize="0" r:id="rId4">
            <anchor moveWithCells="1">
              <from>
                <xdr:col>15360</xdr:col>
                <xdr:colOff>518160</xdr:colOff>
                <xdr:row>262147</xdr:row>
                <xdr:rowOff>76200</xdr:rowOff>
              </from>
              <to>
                <xdr:col>15365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3013" r:id="rId968"/>
      </mc:Fallback>
    </mc:AlternateContent>
    <mc:AlternateContent xmlns:mc="http://schemas.openxmlformats.org/markup-compatibility/2006">
      <mc:Choice Requires="x14">
        <oleObject progId="Equation.3" shapeId="3014" r:id="rId969">
          <objectPr defaultSize="0" r:id="rId4">
            <anchor moveWithCells="1">
              <from>
                <xdr:col>15360</xdr:col>
                <xdr:colOff>518160</xdr:colOff>
                <xdr:row>327683</xdr:row>
                <xdr:rowOff>76200</xdr:rowOff>
              </from>
              <to>
                <xdr:col>15365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3014" r:id="rId969"/>
      </mc:Fallback>
    </mc:AlternateContent>
    <mc:AlternateContent xmlns:mc="http://schemas.openxmlformats.org/markup-compatibility/2006">
      <mc:Choice Requires="x14">
        <oleObject progId="Equation.3" shapeId="3015" r:id="rId970">
          <objectPr defaultSize="0" r:id="rId4">
            <anchor moveWithCells="1">
              <from>
                <xdr:col>15360</xdr:col>
                <xdr:colOff>518160</xdr:colOff>
                <xdr:row>393219</xdr:row>
                <xdr:rowOff>76200</xdr:rowOff>
              </from>
              <to>
                <xdr:col>15365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3015" r:id="rId970"/>
      </mc:Fallback>
    </mc:AlternateContent>
    <mc:AlternateContent xmlns:mc="http://schemas.openxmlformats.org/markup-compatibility/2006">
      <mc:Choice Requires="x14">
        <oleObject progId="Equation.3" shapeId="3016" r:id="rId971">
          <objectPr defaultSize="0" r:id="rId4">
            <anchor moveWithCells="1">
              <from>
                <xdr:col>15360</xdr:col>
                <xdr:colOff>518160</xdr:colOff>
                <xdr:row>458755</xdr:row>
                <xdr:rowOff>76200</xdr:rowOff>
              </from>
              <to>
                <xdr:col>15365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3016" r:id="rId971"/>
      </mc:Fallback>
    </mc:AlternateContent>
    <mc:AlternateContent xmlns:mc="http://schemas.openxmlformats.org/markup-compatibility/2006">
      <mc:Choice Requires="x14">
        <oleObject progId="Equation.3" shapeId="3017" r:id="rId972">
          <objectPr defaultSize="0" r:id="rId4">
            <anchor moveWithCells="1">
              <from>
                <xdr:col>15360</xdr:col>
                <xdr:colOff>518160</xdr:colOff>
                <xdr:row>524291</xdr:row>
                <xdr:rowOff>76200</xdr:rowOff>
              </from>
              <to>
                <xdr:col>15365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3017" r:id="rId972"/>
      </mc:Fallback>
    </mc:AlternateContent>
    <mc:AlternateContent xmlns:mc="http://schemas.openxmlformats.org/markup-compatibility/2006">
      <mc:Choice Requires="x14">
        <oleObject progId="Equation.3" shapeId="3018" r:id="rId973">
          <objectPr defaultSize="0" r:id="rId4">
            <anchor moveWithCells="1">
              <from>
                <xdr:col>15360</xdr:col>
                <xdr:colOff>518160</xdr:colOff>
                <xdr:row>589827</xdr:row>
                <xdr:rowOff>76200</xdr:rowOff>
              </from>
              <to>
                <xdr:col>15365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3018" r:id="rId973"/>
      </mc:Fallback>
    </mc:AlternateContent>
    <mc:AlternateContent xmlns:mc="http://schemas.openxmlformats.org/markup-compatibility/2006">
      <mc:Choice Requires="x14">
        <oleObject progId="Equation.3" shapeId="3019" r:id="rId974">
          <objectPr defaultSize="0" r:id="rId4">
            <anchor moveWithCells="1">
              <from>
                <xdr:col>15360</xdr:col>
                <xdr:colOff>518160</xdr:colOff>
                <xdr:row>655363</xdr:row>
                <xdr:rowOff>76200</xdr:rowOff>
              </from>
              <to>
                <xdr:col>15365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3019" r:id="rId974"/>
      </mc:Fallback>
    </mc:AlternateContent>
    <mc:AlternateContent xmlns:mc="http://schemas.openxmlformats.org/markup-compatibility/2006">
      <mc:Choice Requires="x14">
        <oleObject progId="Equation.3" shapeId="3020" r:id="rId975">
          <objectPr defaultSize="0" r:id="rId4">
            <anchor moveWithCells="1">
              <from>
                <xdr:col>15360</xdr:col>
                <xdr:colOff>518160</xdr:colOff>
                <xdr:row>720899</xdr:row>
                <xdr:rowOff>76200</xdr:rowOff>
              </from>
              <to>
                <xdr:col>15365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3020" r:id="rId975"/>
      </mc:Fallback>
    </mc:AlternateContent>
    <mc:AlternateContent xmlns:mc="http://schemas.openxmlformats.org/markup-compatibility/2006">
      <mc:Choice Requires="x14">
        <oleObject progId="Equation.3" shapeId="3021" r:id="rId976">
          <objectPr defaultSize="0" r:id="rId4">
            <anchor moveWithCells="1">
              <from>
                <xdr:col>15360</xdr:col>
                <xdr:colOff>518160</xdr:colOff>
                <xdr:row>786435</xdr:row>
                <xdr:rowOff>76200</xdr:rowOff>
              </from>
              <to>
                <xdr:col>15365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3021" r:id="rId976"/>
      </mc:Fallback>
    </mc:AlternateContent>
    <mc:AlternateContent xmlns:mc="http://schemas.openxmlformats.org/markup-compatibility/2006">
      <mc:Choice Requires="x14">
        <oleObject progId="Equation.3" shapeId="3022" r:id="rId977">
          <objectPr defaultSize="0" r:id="rId4">
            <anchor moveWithCells="1">
              <from>
                <xdr:col>15360</xdr:col>
                <xdr:colOff>518160</xdr:colOff>
                <xdr:row>851971</xdr:row>
                <xdr:rowOff>76200</xdr:rowOff>
              </from>
              <to>
                <xdr:col>15365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3022" r:id="rId977"/>
      </mc:Fallback>
    </mc:AlternateContent>
    <mc:AlternateContent xmlns:mc="http://schemas.openxmlformats.org/markup-compatibility/2006">
      <mc:Choice Requires="x14">
        <oleObject progId="Equation.3" shapeId="3023" r:id="rId978">
          <objectPr defaultSize="0" r:id="rId4">
            <anchor moveWithCells="1">
              <from>
                <xdr:col>15360</xdr:col>
                <xdr:colOff>518160</xdr:colOff>
                <xdr:row>917507</xdr:row>
                <xdr:rowOff>76200</xdr:rowOff>
              </from>
              <to>
                <xdr:col>15365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3023" r:id="rId978"/>
      </mc:Fallback>
    </mc:AlternateContent>
    <mc:AlternateContent xmlns:mc="http://schemas.openxmlformats.org/markup-compatibility/2006">
      <mc:Choice Requires="x14">
        <oleObject progId="Equation.3" shapeId="3024" r:id="rId979">
          <objectPr defaultSize="0" r:id="rId4">
            <anchor moveWithCells="1">
              <from>
                <xdr:col>15360</xdr:col>
                <xdr:colOff>518160</xdr:colOff>
                <xdr:row>983043</xdr:row>
                <xdr:rowOff>76200</xdr:rowOff>
              </from>
              <to>
                <xdr:col>15365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3024" r:id="rId979"/>
      </mc:Fallback>
    </mc:AlternateContent>
    <mc:AlternateContent xmlns:mc="http://schemas.openxmlformats.org/markup-compatibility/2006">
      <mc:Choice Requires="x14">
        <oleObject progId="Equation.3" shapeId="3025" r:id="rId980">
          <objectPr defaultSize="0" r:id="rId4">
            <anchor moveWithCells="1">
              <from>
                <xdr:col>15616</xdr:col>
                <xdr:colOff>518160</xdr:colOff>
                <xdr:row>3</xdr:row>
                <xdr:rowOff>76200</xdr:rowOff>
              </from>
              <to>
                <xdr:col>15621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3025" r:id="rId980"/>
      </mc:Fallback>
    </mc:AlternateContent>
    <mc:AlternateContent xmlns:mc="http://schemas.openxmlformats.org/markup-compatibility/2006">
      <mc:Choice Requires="x14">
        <oleObject progId="Equation.3" shapeId="3026" r:id="rId981">
          <objectPr defaultSize="0" r:id="rId4">
            <anchor moveWithCells="1">
              <from>
                <xdr:col>15616</xdr:col>
                <xdr:colOff>518160</xdr:colOff>
                <xdr:row>65539</xdr:row>
                <xdr:rowOff>76200</xdr:rowOff>
              </from>
              <to>
                <xdr:col>15621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3026" r:id="rId981"/>
      </mc:Fallback>
    </mc:AlternateContent>
    <mc:AlternateContent xmlns:mc="http://schemas.openxmlformats.org/markup-compatibility/2006">
      <mc:Choice Requires="x14">
        <oleObject progId="Equation.3" shapeId="3027" r:id="rId982">
          <objectPr defaultSize="0" r:id="rId4">
            <anchor moveWithCells="1">
              <from>
                <xdr:col>15616</xdr:col>
                <xdr:colOff>518160</xdr:colOff>
                <xdr:row>131075</xdr:row>
                <xdr:rowOff>76200</xdr:rowOff>
              </from>
              <to>
                <xdr:col>15621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3027" r:id="rId982"/>
      </mc:Fallback>
    </mc:AlternateContent>
    <mc:AlternateContent xmlns:mc="http://schemas.openxmlformats.org/markup-compatibility/2006">
      <mc:Choice Requires="x14">
        <oleObject progId="Equation.3" shapeId="3028" r:id="rId983">
          <objectPr defaultSize="0" r:id="rId4">
            <anchor moveWithCells="1">
              <from>
                <xdr:col>15616</xdr:col>
                <xdr:colOff>518160</xdr:colOff>
                <xdr:row>196611</xdr:row>
                <xdr:rowOff>76200</xdr:rowOff>
              </from>
              <to>
                <xdr:col>15621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3028" r:id="rId983"/>
      </mc:Fallback>
    </mc:AlternateContent>
    <mc:AlternateContent xmlns:mc="http://schemas.openxmlformats.org/markup-compatibility/2006">
      <mc:Choice Requires="x14">
        <oleObject progId="Equation.3" shapeId="3029" r:id="rId984">
          <objectPr defaultSize="0" r:id="rId4">
            <anchor moveWithCells="1">
              <from>
                <xdr:col>15616</xdr:col>
                <xdr:colOff>518160</xdr:colOff>
                <xdr:row>262147</xdr:row>
                <xdr:rowOff>76200</xdr:rowOff>
              </from>
              <to>
                <xdr:col>15621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3029" r:id="rId984"/>
      </mc:Fallback>
    </mc:AlternateContent>
    <mc:AlternateContent xmlns:mc="http://schemas.openxmlformats.org/markup-compatibility/2006">
      <mc:Choice Requires="x14">
        <oleObject progId="Equation.3" shapeId="3030" r:id="rId985">
          <objectPr defaultSize="0" r:id="rId4">
            <anchor moveWithCells="1">
              <from>
                <xdr:col>15616</xdr:col>
                <xdr:colOff>518160</xdr:colOff>
                <xdr:row>327683</xdr:row>
                <xdr:rowOff>76200</xdr:rowOff>
              </from>
              <to>
                <xdr:col>15621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3030" r:id="rId985"/>
      </mc:Fallback>
    </mc:AlternateContent>
    <mc:AlternateContent xmlns:mc="http://schemas.openxmlformats.org/markup-compatibility/2006">
      <mc:Choice Requires="x14">
        <oleObject progId="Equation.3" shapeId="3031" r:id="rId986">
          <objectPr defaultSize="0" r:id="rId4">
            <anchor moveWithCells="1">
              <from>
                <xdr:col>15616</xdr:col>
                <xdr:colOff>518160</xdr:colOff>
                <xdr:row>393219</xdr:row>
                <xdr:rowOff>76200</xdr:rowOff>
              </from>
              <to>
                <xdr:col>15621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3031" r:id="rId986"/>
      </mc:Fallback>
    </mc:AlternateContent>
    <mc:AlternateContent xmlns:mc="http://schemas.openxmlformats.org/markup-compatibility/2006">
      <mc:Choice Requires="x14">
        <oleObject progId="Equation.3" shapeId="3032" r:id="rId987">
          <objectPr defaultSize="0" r:id="rId4">
            <anchor moveWithCells="1">
              <from>
                <xdr:col>15616</xdr:col>
                <xdr:colOff>518160</xdr:colOff>
                <xdr:row>458755</xdr:row>
                <xdr:rowOff>76200</xdr:rowOff>
              </from>
              <to>
                <xdr:col>15621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3032" r:id="rId987"/>
      </mc:Fallback>
    </mc:AlternateContent>
    <mc:AlternateContent xmlns:mc="http://schemas.openxmlformats.org/markup-compatibility/2006">
      <mc:Choice Requires="x14">
        <oleObject progId="Equation.3" shapeId="3033" r:id="rId988">
          <objectPr defaultSize="0" r:id="rId4">
            <anchor moveWithCells="1">
              <from>
                <xdr:col>15616</xdr:col>
                <xdr:colOff>518160</xdr:colOff>
                <xdr:row>524291</xdr:row>
                <xdr:rowOff>76200</xdr:rowOff>
              </from>
              <to>
                <xdr:col>15621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3033" r:id="rId988"/>
      </mc:Fallback>
    </mc:AlternateContent>
    <mc:AlternateContent xmlns:mc="http://schemas.openxmlformats.org/markup-compatibility/2006">
      <mc:Choice Requires="x14">
        <oleObject progId="Equation.3" shapeId="3034" r:id="rId989">
          <objectPr defaultSize="0" r:id="rId4">
            <anchor moveWithCells="1">
              <from>
                <xdr:col>15616</xdr:col>
                <xdr:colOff>518160</xdr:colOff>
                <xdr:row>589827</xdr:row>
                <xdr:rowOff>76200</xdr:rowOff>
              </from>
              <to>
                <xdr:col>15621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3034" r:id="rId989"/>
      </mc:Fallback>
    </mc:AlternateContent>
    <mc:AlternateContent xmlns:mc="http://schemas.openxmlformats.org/markup-compatibility/2006">
      <mc:Choice Requires="x14">
        <oleObject progId="Equation.3" shapeId="3035" r:id="rId990">
          <objectPr defaultSize="0" r:id="rId4">
            <anchor moveWithCells="1">
              <from>
                <xdr:col>15616</xdr:col>
                <xdr:colOff>518160</xdr:colOff>
                <xdr:row>655363</xdr:row>
                <xdr:rowOff>76200</xdr:rowOff>
              </from>
              <to>
                <xdr:col>15621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3035" r:id="rId990"/>
      </mc:Fallback>
    </mc:AlternateContent>
    <mc:AlternateContent xmlns:mc="http://schemas.openxmlformats.org/markup-compatibility/2006">
      <mc:Choice Requires="x14">
        <oleObject progId="Equation.3" shapeId="3036" r:id="rId991">
          <objectPr defaultSize="0" r:id="rId4">
            <anchor moveWithCells="1">
              <from>
                <xdr:col>15616</xdr:col>
                <xdr:colOff>518160</xdr:colOff>
                <xdr:row>720899</xdr:row>
                <xdr:rowOff>76200</xdr:rowOff>
              </from>
              <to>
                <xdr:col>15621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3036" r:id="rId991"/>
      </mc:Fallback>
    </mc:AlternateContent>
    <mc:AlternateContent xmlns:mc="http://schemas.openxmlformats.org/markup-compatibility/2006">
      <mc:Choice Requires="x14">
        <oleObject progId="Equation.3" shapeId="3037" r:id="rId992">
          <objectPr defaultSize="0" r:id="rId4">
            <anchor moveWithCells="1">
              <from>
                <xdr:col>15616</xdr:col>
                <xdr:colOff>518160</xdr:colOff>
                <xdr:row>786435</xdr:row>
                <xdr:rowOff>76200</xdr:rowOff>
              </from>
              <to>
                <xdr:col>15621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3037" r:id="rId992"/>
      </mc:Fallback>
    </mc:AlternateContent>
    <mc:AlternateContent xmlns:mc="http://schemas.openxmlformats.org/markup-compatibility/2006">
      <mc:Choice Requires="x14">
        <oleObject progId="Equation.3" shapeId="3038" r:id="rId993">
          <objectPr defaultSize="0" r:id="rId4">
            <anchor moveWithCells="1">
              <from>
                <xdr:col>15616</xdr:col>
                <xdr:colOff>518160</xdr:colOff>
                <xdr:row>851971</xdr:row>
                <xdr:rowOff>76200</xdr:rowOff>
              </from>
              <to>
                <xdr:col>15621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3038" r:id="rId993"/>
      </mc:Fallback>
    </mc:AlternateContent>
    <mc:AlternateContent xmlns:mc="http://schemas.openxmlformats.org/markup-compatibility/2006">
      <mc:Choice Requires="x14">
        <oleObject progId="Equation.3" shapeId="3039" r:id="rId994">
          <objectPr defaultSize="0" r:id="rId4">
            <anchor moveWithCells="1">
              <from>
                <xdr:col>15616</xdr:col>
                <xdr:colOff>518160</xdr:colOff>
                <xdr:row>917507</xdr:row>
                <xdr:rowOff>76200</xdr:rowOff>
              </from>
              <to>
                <xdr:col>15621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3039" r:id="rId994"/>
      </mc:Fallback>
    </mc:AlternateContent>
    <mc:AlternateContent xmlns:mc="http://schemas.openxmlformats.org/markup-compatibility/2006">
      <mc:Choice Requires="x14">
        <oleObject progId="Equation.3" shapeId="3040" r:id="rId995">
          <objectPr defaultSize="0" r:id="rId4">
            <anchor moveWithCells="1">
              <from>
                <xdr:col>15616</xdr:col>
                <xdr:colOff>518160</xdr:colOff>
                <xdr:row>983043</xdr:row>
                <xdr:rowOff>76200</xdr:rowOff>
              </from>
              <to>
                <xdr:col>15621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3040" r:id="rId995"/>
      </mc:Fallback>
    </mc:AlternateContent>
    <mc:AlternateContent xmlns:mc="http://schemas.openxmlformats.org/markup-compatibility/2006">
      <mc:Choice Requires="x14">
        <oleObject progId="Equation.3" shapeId="3041" r:id="rId996">
          <objectPr defaultSize="0" r:id="rId4">
            <anchor moveWithCells="1">
              <from>
                <xdr:col>15872</xdr:col>
                <xdr:colOff>518160</xdr:colOff>
                <xdr:row>3</xdr:row>
                <xdr:rowOff>76200</xdr:rowOff>
              </from>
              <to>
                <xdr:col>15877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3041" r:id="rId996"/>
      </mc:Fallback>
    </mc:AlternateContent>
    <mc:AlternateContent xmlns:mc="http://schemas.openxmlformats.org/markup-compatibility/2006">
      <mc:Choice Requires="x14">
        <oleObject progId="Equation.3" shapeId="3042" r:id="rId997">
          <objectPr defaultSize="0" r:id="rId4">
            <anchor moveWithCells="1">
              <from>
                <xdr:col>15872</xdr:col>
                <xdr:colOff>518160</xdr:colOff>
                <xdr:row>65539</xdr:row>
                <xdr:rowOff>76200</xdr:rowOff>
              </from>
              <to>
                <xdr:col>15877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3042" r:id="rId997"/>
      </mc:Fallback>
    </mc:AlternateContent>
    <mc:AlternateContent xmlns:mc="http://schemas.openxmlformats.org/markup-compatibility/2006">
      <mc:Choice Requires="x14">
        <oleObject progId="Equation.3" shapeId="3043" r:id="rId998">
          <objectPr defaultSize="0" r:id="rId4">
            <anchor moveWithCells="1">
              <from>
                <xdr:col>15872</xdr:col>
                <xdr:colOff>518160</xdr:colOff>
                <xdr:row>131075</xdr:row>
                <xdr:rowOff>76200</xdr:rowOff>
              </from>
              <to>
                <xdr:col>15877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3043" r:id="rId998"/>
      </mc:Fallback>
    </mc:AlternateContent>
    <mc:AlternateContent xmlns:mc="http://schemas.openxmlformats.org/markup-compatibility/2006">
      <mc:Choice Requires="x14">
        <oleObject progId="Equation.3" shapeId="3044" r:id="rId999">
          <objectPr defaultSize="0" r:id="rId4">
            <anchor moveWithCells="1">
              <from>
                <xdr:col>15872</xdr:col>
                <xdr:colOff>518160</xdr:colOff>
                <xdr:row>196611</xdr:row>
                <xdr:rowOff>76200</xdr:rowOff>
              </from>
              <to>
                <xdr:col>15877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3044" r:id="rId999"/>
      </mc:Fallback>
    </mc:AlternateContent>
    <mc:AlternateContent xmlns:mc="http://schemas.openxmlformats.org/markup-compatibility/2006">
      <mc:Choice Requires="x14">
        <oleObject progId="Equation.3" shapeId="3045" r:id="rId1000">
          <objectPr defaultSize="0" r:id="rId4">
            <anchor moveWithCells="1">
              <from>
                <xdr:col>15872</xdr:col>
                <xdr:colOff>518160</xdr:colOff>
                <xdr:row>262147</xdr:row>
                <xdr:rowOff>76200</xdr:rowOff>
              </from>
              <to>
                <xdr:col>15877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3045" r:id="rId1000"/>
      </mc:Fallback>
    </mc:AlternateContent>
    <mc:AlternateContent xmlns:mc="http://schemas.openxmlformats.org/markup-compatibility/2006">
      <mc:Choice Requires="x14">
        <oleObject progId="Equation.3" shapeId="3046" r:id="rId1001">
          <objectPr defaultSize="0" r:id="rId4">
            <anchor moveWithCells="1">
              <from>
                <xdr:col>15872</xdr:col>
                <xdr:colOff>518160</xdr:colOff>
                <xdr:row>327683</xdr:row>
                <xdr:rowOff>76200</xdr:rowOff>
              </from>
              <to>
                <xdr:col>15877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3046" r:id="rId1001"/>
      </mc:Fallback>
    </mc:AlternateContent>
    <mc:AlternateContent xmlns:mc="http://schemas.openxmlformats.org/markup-compatibility/2006">
      <mc:Choice Requires="x14">
        <oleObject progId="Equation.3" shapeId="3047" r:id="rId1002">
          <objectPr defaultSize="0" r:id="rId4">
            <anchor moveWithCells="1">
              <from>
                <xdr:col>15872</xdr:col>
                <xdr:colOff>518160</xdr:colOff>
                <xdr:row>393219</xdr:row>
                <xdr:rowOff>76200</xdr:rowOff>
              </from>
              <to>
                <xdr:col>15877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3047" r:id="rId1002"/>
      </mc:Fallback>
    </mc:AlternateContent>
    <mc:AlternateContent xmlns:mc="http://schemas.openxmlformats.org/markup-compatibility/2006">
      <mc:Choice Requires="x14">
        <oleObject progId="Equation.3" shapeId="3048" r:id="rId1003">
          <objectPr defaultSize="0" r:id="rId4">
            <anchor moveWithCells="1">
              <from>
                <xdr:col>15872</xdr:col>
                <xdr:colOff>518160</xdr:colOff>
                <xdr:row>458755</xdr:row>
                <xdr:rowOff>76200</xdr:rowOff>
              </from>
              <to>
                <xdr:col>15877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3048" r:id="rId1003"/>
      </mc:Fallback>
    </mc:AlternateContent>
    <mc:AlternateContent xmlns:mc="http://schemas.openxmlformats.org/markup-compatibility/2006">
      <mc:Choice Requires="x14">
        <oleObject progId="Equation.3" shapeId="3049" r:id="rId1004">
          <objectPr defaultSize="0" r:id="rId4">
            <anchor moveWithCells="1">
              <from>
                <xdr:col>15872</xdr:col>
                <xdr:colOff>518160</xdr:colOff>
                <xdr:row>524291</xdr:row>
                <xdr:rowOff>76200</xdr:rowOff>
              </from>
              <to>
                <xdr:col>15877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3049" r:id="rId1004"/>
      </mc:Fallback>
    </mc:AlternateContent>
    <mc:AlternateContent xmlns:mc="http://schemas.openxmlformats.org/markup-compatibility/2006">
      <mc:Choice Requires="x14">
        <oleObject progId="Equation.3" shapeId="3050" r:id="rId1005">
          <objectPr defaultSize="0" r:id="rId4">
            <anchor moveWithCells="1">
              <from>
                <xdr:col>15872</xdr:col>
                <xdr:colOff>518160</xdr:colOff>
                <xdr:row>589827</xdr:row>
                <xdr:rowOff>76200</xdr:rowOff>
              </from>
              <to>
                <xdr:col>15877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3050" r:id="rId1005"/>
      </mc:Fallback>
    </mc:AlternateContent>
    <mc:AlternateContent xmlns:mc="http://schemas.openxmlformats.org/markup-compatibility/2006">
      <mc:Choice Requires="x14">
        <oleObject progId="Equation.3" shapeId="3051" r:id="rId1006">
          <objectPr defaultSize="0" r:id="rId4">
            <anchor moveWithCells="1">
              <from>
                <xdr:col>15872</xdr:col>
                <xdr:colOff>518160</xdr:colOff>
                <xdr:row>655363</xdr:row>
                <xdr:rowOff>76200</xdr:rowOff>
              </from>
              <to>
                <xdr:col>15877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3051" r:id="rId1006"/>
      </mc:Fallback>
    </mc:AlternateContent>
    <mc:AlternateContent xmlns:mc="http://schemas.openxmlformats.org/markup-compatibility/2006">
      <mc:Choice Requires="x14">
        <oleObject progId="Equation.3" shapeId="3052" r:id="rId1007">
          <objectPr defaultSize="0" r:id="rId4">
            <anchor moveWithCells="1">
              <from>
                <xdr:col>15872</xdr:col>
                <xdr:colOff>518160</xdr:colOff>
                <xdr:row>720899</xdr:row>
                <xdr:rowOff>76200</xdr:rowOff>
              </from>
              <to>
                <xdr:col>15877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3052" r:id="rId1007"/>
      </mc:Fallback>
    </mc:AlternateContent>
    <mc:AlternateContent xmlns:mc="http://schemas.openxmlformats.org/markup-compatibility/2006">
      <mc:Choice Requires="x14">
        <oleObject progId="Equation.3" shapeId="3053" r:id="rId1008">
          <objectPr defaultSize="0" r:id="rId4">
            <anchor moveWithCells="1">
              <from>
                <xdr:col>15872</xdr:col>
                <xdr:colOff>518160</xdr:colOff>
                <xdr:row>786435</xdr:row>
                <xdr:rowOff>76200</xdr:rowOff>
              </from>
              <to>
                <xdr:col>15877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3053" r:id="rId1008"/>
      </mc:Fallback>
    </mc:AlternateContent>
    <mc:AlternateContent xmlns:mc="http://schemas.openxmlformats.org/markup-compatibility/2006">
      <mc:Choice Requires="x14">
        <oleObject progId="Equation.3" shapeId="3054" r:id="rId1009">
          <objectPr defaultSize="0" r:id="rId4">
            <anchor moveWithCells="1">
              <from>
                <xdr:col>15872</xdr:col>
                <xdr:colOff>518160</xdr:colOff>
                <xdr:row>851971</xdr:row>
                <xdr:rowOff>76200</xdr:rowOff>
              </from>
              <to>
                <xdr:col>15877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3054" r:id="rId1009"/>
      </mc:Fallback>
    </mc:AlternateContent>
    <mc:AlternateContent xmlns:mc="http://schemas.openxmlformats.org/markup-compatibility/2006">
      <mc:Choice Requires="x14">
        <oleObject progId="Equation.3" shapeId="3055" r:id="rId1010">
          <objectPr defaultSize="0" r:id="rId4">
            <anchor moveWithCells="1">
              <from>
                <xdr:col>15872</xdr:col>
                <xdr:colOff>518160</xdr:colOff>
                <xdr:row>917507</xdr:row>
                <xdr:rowOff>76200</xdr:rowOff>
              </from>
              <to>
                <xdr:col>15877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3055" r:id="rId1010"/>
      </mc:Fallback>
    </mc:AlternateContent>
    <mc:AlternateContent xmlns:mc="http://schemas.openxmlformats.org/markup-compatibility/2006">
      <mc:Choice Requires="x14">
        <oleObject progId="Equation.3" shapeId="3056" r:id="rId1011">
          <objectPr defaultSize="0" r:id="rId4">
            <anchor moveWithCells="1">
              <from>
                <xdr:col>15872</xdr:col>
                <xdr:colOff>518160</xdr:colOff>
                <xdr:row>983043</xdr:row>
                <xdr:rowOff>76200</xdr:rowOff>
              </from>
              <to>
                <xdr:col>15877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3056" r:id="rId1011"/>
      </mc:Fallback>
    </mc:AlternateContent>
    <mc:AlternateContent xmlns:mc="http://schemas.openxmlformats.org/markup-compatibility/2006">
      <mc:Choice Requires="x14">
        <oleObject progId="Equation.3" shapeId="3057" r:id="rId1012">
          <objectPr defaultSize="0" r:id="rId4">
            <anchor moveWithCells="1">
              <from>
                <xdr:col>16128</xdr:col>
                <xdr:colOff>518160</xdr:colOff>
                <xdr:row>3</xdr:row>
                <xdr:rowOff>76200</xdr:rowOff>
              </from>
              <to>
                <xdr:col>16133</xdr:col>
                <xdr:colOff>190500</xdr:colOff>
                <xdr:row>6</xdr:row>
                <xdr:rowOff>114300</xdr:rowOff>
              </to>
            </anchor>
          </objectPr>
        </oleObject>
      </mc:Choice>
      <mc:Fallback>
        <oleObject progId="Equation.3" shapeId="3057" r:id="rId1012"/>
      </mc:Fallback>
    </mc:AlternateContent>
    <mc:AlternateContent xmlns:mc="http://schemas.openxmlformats.org/markup-compatibility/2006">
      <mc:Choice Requires="x14">
        <oleObject progId="Equation.3" shapeId="3058" r:id="rId1013">
          <objectPr defaultSize="0" r:id="rId4">
            <anchor moveWithCells="1">
              <from>
                <xdr:col>16128</xdr:col>
                <xdr:colOff>518160</xdr:colOff>
                <xdr:row>65539</xdr:row>
                <xdr:rowOff>76200</xdr:rowOff>
              </from>
              <to>
                <xdr:col>16133</xdr:col>
                <xdr:colOff>190500</xdr:colOff>
                <xdr:row>65542</xdr:row>
                <xdr:rowOff>114300</xdr:rowOff>
              </to>
            </anchor>
          </objectPr>
        </oleObject>
      </mc:Choice>
      <mc:Fallback>
        <oleObject progId="Equation.3" shapeId="3058" r:id="rId1013"/>
      </mc:Fallback>
    </mc:AlternateContent>
    <mc:AlternateContent xmlns:mc="http://schemas.openxmlformats.org/markup-compatibility/2006">
      <mc:Choice Requires="x14">
        <oleObject progId="Equation.3" shapeId="3059" r:id="rId1014">
          <objectPr defaultSize="0" r:id="rId4">
            <anchor moveWithCells="1">
              <from>
                <xdr:col>16128</xdr:col>
                <xdr:colOff>518160</xdr:colOff>
                <xdr:row>131075</xdr:row>
                <xdr:rowOff>76200</xdr:rowOff>
              </from>
              <to>
                <xdr:col>16133</xdr:col>
                <xdr:colOff>190500</xdr:colOff>
                <xdr:row>131078</xdr:row>
                <xdr:rowOff>114300</xdr:rowOff>
              </to>
            </anchor>
          </objectPr>
        </oleObject>
      </mc:Choice>
      <mc:Fallback>
        <oleObject progId="Equation.3" shapeId="3059" r:id="rId1014"/>
      </mc:Fallback>
    </mc:AlternateContent>
    <mc:AlternateContent xmlns:mc="http://schemas.openxmlformats.org/markup-compatibility/2006">
      <mc:Choice Requires="x14">
        <oleObject progId="Equation.3" shapeId="3060" r:id="rId1015">
          <objectPr defaultSize="0" r:id="rId4">
            <anchor moveWithCells="1">
              <from>
                <xdr:col>16128</xdr:col>
                <xdr:colOff>518160</xdr:colOff>
                <xdr:row>196611</xdr:row>
                <xdr:rowOff>76200</xdr:rowOff>
              </from>
              <to>
                <xdr:col>16133</xdr:col>
                <xdr:colOff>190500</xdr:colOff>
                <xdr:row>196614</xdr:row>
                <xdr:rowOff>114300</xdr:rowOff>
              </to>
            </anchor>
          </objectPr>
        </oleObject>
      </mc:Choice>
      <mc:Fallback>
        <oleObject progId="Equation.3" shapeId="3060" r:id="rId1015"/>
      </mc:Fallback>
    </mc:AlternateContent>
    <mc:AlternateContent xmlns:mc="http://schemas.openxmlformats.org/markup-compatibility/2006">
      <mc:Choice Requires="x14">
        <oleObject progId="Equation.3" shapeId="3061" r:id="rId1016">
          <objectPr defaultSize="0" r:id="rId4">
            <anchor moveWithCells="1">
              <from>
                <xdr:col>16128</xdr:col>
                <xdr:colOff>518160</xdr:colOff>
                <xdr:row>262147</xdr:row>
                <xdr:rowOff>76200</xdr:rowOff>
              </from>
              <to>
                <xdr:col>16133</xdr:col>
                <xdr:colOff>190500</xdr:colOff>
                <xdr:row>262150</xdr:row>
                <xdr:rowOff>114300</xdr:rowOff>
              </to>
            </anchor>
          </objectPr>
        </oleObject>
      </mc:Choice>
      <mc:Fallback>
        <oleObject progId="Equation.3" shapeId="3061" r:id="rId1016"/>
      </mc:Fallback>
    </mc:AlternateContent>
    <mc:AlternateContent xmlns:mc="http://schemas.openxmlformats.org/markup-compatibility/2006">
      <mc:Choice Requires="x14">
        <oleObject progId="Equation.3" shapeId="3062" r:id="rId1017">
          <objectPr defaultSize="0" r:id="rId4">
            <anchor moveWithCells="1">
              <from>
                <xdr:col>16128</xdr:col>
                <xdr:colOff>518160</xdr:colOff>
                <xdr:row>327683</xdr:row>
                <xdr:rowOff>76200</xdr:rowOff>
              </from>
              <to>
                <xdr:col>16133</xdr:col>
                <xdr:colOff>190500</xdr:colOff>
                <xdr:row>327686</xdr:row>
                <xdr:rowOff>114300</xdr:rowOff>
              </to>
            </anchor>
          </objectPr>
        </oleObject>
      </mc:Choice>
      <mc:Fallback>
        <oleObject progId="Equation.3" shapeId="3062" r:id="rId1017"/>
      </mc:Fallback>
    </mc:AlternateContent>
    <mc:AlternateContent xmlns:mc="http://schemas.openxmlformats.org/markup-compatibility/2006">
      <mc:Choice Requires="x14">
        <oleObject progId="Equation.3" shapeId="3063" r:id="rId1018">
          <objectPr defaultSize="0" r:id="rId4">
            <anchor moveWithCells="1">
              <from>
                <xdr:col>16128</xdr:col>
                <xdr:colOff>518160</xdr:colOff>
                <xdr:row>393219</xdr:row>
                <xdr:rowOff>76200</xdr:rowOff>
              </from>
              <to>
                <xdr:col>16133</xdr:col>
                <xdr:colOff>190500</xdr:colOff>
                <xdr:row>393222</xdr:row>
                <xdr:rowOff>114300</xdr:rowOff>
              </to>
            </anchor>
          </objectPr>
        </oleObject>
      </mc:Choice>
      <mc:Fallback>
        <oleObject progId="Equation.3" shapeId="3063" r:id="rId1018"/>
      </mc:Fallback>
    </mc:AlternateContent>
    <mc:AlternateContent xmlns:mc="http://schemas.openxmlformats.org/markup-compatibility/2006">
      <mc:Choice Requires="x14">
        <oleObject progId="Equation.3" shapeId="3064" r:id="rId1019">
          <objectPr defaultSize="0" r:id="rId4">
            <anchor moveWithCells="1">
              <from>
                <xdr:col>16128</xdr:col>
                <xdr:colOff>518160</xdr:colOff>
                <xdr:row>458755</xdr:row>
                <xdr:rowOff>76200</xdr:rowOff>
              </from>
              <to>
                <xdr:col>16133</xdr:col>
                <xdr:colOff>190500</xdr:colOff>
                <xdr:row>458758</xdr:row>
                <xdr:rowOff>114300</xdr:rowOff>
              </to>
            </anchor>
          </objectPr>
        </oleObject>
      </mc:Choice>
      <mc:Fallback>
        <oleObject progId="Equation.3" shapeId="3064" r:id="rId1019"/>
      </mc:Fallback>
    </mc:AlternateContent>
    <mc:AlternateContent xmlns:mc="http://schemas.openxmlformats.org/markup-compatibility/2006">
      <mc:Choice Requires="x14">
        <oleObject progId="Equation.3" shapeId="3065" r:id="rId1020">
          <objectPr defaultSize="0" r:id="rId4">
            <anchor moveWithCells="1">
              <from>
                <xdr:col>16128</xdr:col>
                <xdr:colOff>518160</xdr:colOff>
                <xdr:row>524291</xdr:row>
                <xdr:rowOff>76200</xdr:rowOff>
              </from>
              <to>
                <xdr:col>16133</xdr:col>
                <xdr:colOff>190500</xdr:colOff>
                <xdr:row>524294</xdr:row>
                <xdr:rowOff>114300</xdr:rowOff>
              </to>
            </anchor>
          </objectPr>
        </oleObject>
      </mc:Choice>
      <mc:Fallback>
        <oleObject progId="Equation.3" shapeId="3065" r:id="rId1020"/>
      </mc:Fallback>
    </mc:AlternateContent>
    <mc:AlternateContent xmlns:mc="http://schemas.openxmlformats.org/markup-compatibility/2006">
      <mc:Choice Requires="x14">
        <oleObject progId="Equation.3" shapeId="3066" r:id="rId1021">
          <objectPr defaultSize="0" r:id="rId4">
            <anchor moveWithCells="1">
              <from>
                <xdr:col>16128</xdr:col>
                <xdr:colOff>518160</xdr:colOff>
                <xdr:row>589827</xdr:row>
                <xdr:rowOff>76200</xdr:rowOff>
              </from>
              <to>
                <xdr:col>16133</xdr:col>
                <xdr:colOff>190500</xdr:colOff>
                <xdr:row>589830</xdr:row>
                <xdr:rowOff>114300</xdr:rowOff>
              </to>
            </anchor>
          </objectPr>
        </oleObject>
      </mc:Choice>
      <mc:Fallback>
        <oleObject progId="Equation.3" shapeId="3066" r:id="rId1021"/>
      </mc:Fallback>
    </mc:AlternateContent>
    <mc:AlternateContent xmlns:mc="http://schemas.openxmlformats.org/markup-compatibility/2006">
      <mc:Choice Requires="x14">
        <oleObject progId="Equation.3" shapeId="3067" r:id="rId1022">
          <objectPr defaultSize="0" r:id="rId4">
            <anchor moveWithCells="1">
              <from>
                <xdr:col>16128</xdr:col>
                <xdr:colOff>518160</xdr:colOff>
                <xdr:row>655363</xdr:row>
                <xdr:rowOff>76200</xdr:rowOff>
              </from>
              <to>
                <xdr:col>16133</xdr:col>
                <xdr:colOff>190500</xdr:colOff>
                <xdr:row>655366</xdr:row>
                <xdr:rowOff>114300</xdr:rowOff>
              </to>
            </anchor>
          </objectPr>
        </oleObject>
      </mc:Choice>
      <mc:Fallback>
        <oleObject progId="Equation.3" shapeId="3067" r:id="rId1022"/>
      </mc:Fallback>
    </mc:AlternateContent>
    <mc:AlternateContent xmlns:mc="http://schemas.openxmlformats.org/markup-compatibility/2006">
      <mc:Choice Requires="x14">
        <oleObject progId="Equation.3" shapeId="3068" r:id="rId1023">
          <objectPr defaultSize="0" r:id="rId4">
            <anchor moveWithCells="1">
              <from>
                <xdr:col>16128</xdr:col>
                <xdr:colOff>518160</xdr:colOff>
                <xdr:row>720899</xdr:row>
                <xdr:rowOff>76200</xdr:rowOff>
              </from>
              <to>
                <xdr:col>16133</xdr:col>
                <xdr:colOff>190500</xdr:colOff>
                <xdr:row>720902</xdr:row>
                <xdr:rowOff>114300</xdr:rowOff>
              </to>
            </anchor>
          </objectPr>
        </oleObject>
      </mc:Choice>
      <mc:Fallback>
        <oleObject progId="Equation.3" shapeId="3068" r:id="rId1023"/>
      </mc:Fallback>
    </mc:AlternateContent>
    <mc:AlternateContent xmlns:mc="http://schemas.openxmlformats.org/markup-compatibility/2006">
      <mc:Choice Requires="x14">
        <oleObject progId="Equation.3" shapeId="3069" r:id="rId1024">
          <objectPr defaultSize="0" r:id="rId4">
            <anchor moveWithCells="1">
              <from>
                <xdr:col>16128</xdr:col>
                <xdr:colOff>518160</xdr:colOff>
                <xdr:row>786435</xdr:row>
                <xdr:rowOff>76200</xdr:rowOff>
              </from>
              <to>
                <xdr:col>16133</xdr:col>
                <xdr:colOff>190500</xdr:colOff>
                <xdr:row>786438</xdr:row>
                <xdr:rowOff>114300</xdr:rowOff>
              </to>
            </anchor>
          </objectPr>
        </oleObject>
      </mc:Choice>
      <mc:Fallback>
        <oleObject progId="Equation.3" shapeId="3069" r:id="rId1024"/>
      </mc:Fallback>
    </mc:AlternateContent>
    <mc:AlternateContent xmlns:mc="http://schemas.openxmlformats.org/markup-compatibility/2006">
      <mc:Choice Requires="x14">
        <oleObject progId="Equation.3" shapeId="3070" r:id="rId1025">
          <objectPr defaultSize="0" r:id="rId4">
            <anchor moveWithCells="1">
              <from>
                <xdr:col>16128</xdr:col>
                <xdr:colOff>518160</xdr:colOff>
                <xdr:row>851971</xdr:row>
                <xdr:rowOff>76200</xdr:rowOff>
              </from>
              <to>
                <xdr:col>16133</xdr:col>
                <xdr:colOff>190500</xdr:colOff>
                <xdr:row>851974</xdr:row>
                <xdr:rowOff>114300</xdr:rowOff>
              </to>
            </anchor>
          </objectPr>
        </oleObject>
      </mc:Choice>
      <mc:Fallback>
        <oleObject progId="Equation.3" shapeId="3070" r:id="rId1025"/>
      </mc:Fallback>
    </mc:AlternateContent>
    <mc:AlternateContent xmlns:mc="http://schemas.openxmlformats.org/markup-compatibility/2006">
      <mc:Choice Requires="x14">
        <oleObject progId="Equation.3" shapeId="3071" r:id="rId1026">
          <objectPr defaultSize="0" r:id="rId4">
            <anchor moveWithCells="1">
              <from>
                <xdr:col>16128</xdr:col>
                <xdr:colOff>518160</xdr:colOff>
                <xdr:row>917507</xdr:row>
                <xdr:rowOff>76200</xdr:rowOff>
              </from>
              <to>
                <xdr:col>16133</xdr:col>
                <xdr:colOff>190500</xdr:colOff>
                <xdr:row>917510</xdr:row>
                <xdr:rowOff>114300</xdr:rowOff>
              </to>
            </anchor>
          </objectPr>
        </oleObject>
      </mc:Choice>
      <mc:Fallback>
        <oleObject progId="Equation.3" shapeId="3071" r:id="rId1026"/>
      </mc:Fallback>
    </mc:AlternateContent>
    <mc:AlternateContent xmlns:mc="http://schemas.openxmlformats.org/markup-compatibility/2006">
      <mc:Choice Requires="x14">
        <oleObject progId="Equation.3" shapeId="3072" r:id="rId1027">
          <objectPr defaultSize="0" r:id="rId4">
            <anchor moveWithCells="1">
              <from>
                <xdr:col>16128</xdr:col>
                <xdr:colOff>518160</xdr:colOff>
                <xdr:row>983043</xdr:row>
                <xdr:rowOff>76200</xdr:rowOff>
              </from>
              <to>
                <xdr:col>16133</xdr:col>
                <xdr:colOff>190500</xdr:colOff>
                <xdr:row>983046</xdr:row>
                <xdr:rowOff>114300</xdr:rowOff>
              </to>
            </anchor>
          </objectPr>
        </oleObject>
      </mc:Choice>
      <mc:Fallback>
        <oleObject progId="Equation.3" shapeId="3072" r:id="rId1027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E17" sqref="E17:E18"/>
    </sheetView>
  </sheetViews>
  <sheetFormatPr defaultRowHeight="14.4" x14ac:dyDescent="0.3"/>
  <cols>
    <col min="1" max="1" width="11.44140625" customWidth="1"/>
    <col min="2" max="2" width="6.33203125" customWidth="1"/>
    <col min="3" max="3" width="6.6640625" customWidth="1"/>
    <col min="4" max="4" width="11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1.44140625" customWidth="1"/>
    <col min="258" max="258" width="6.33203125" customWidth="1"/>
    <col min="259" max="259" width="6.6640625" customWidth="1"/>
    <col min="260" max="260" width="11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1.44140625" customWidth="1"/>
    <col min="514" max="514" width="6.33203125" customWidth="1"/>
    <col min="515" max="515" width="6.6640625" customWidth="1"/>
    <col min="516" max="516" width="11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1.44140625" customWidth="1"/>
    <col min="770" max="770" width="6.33203125" customWidth="1"/>
    <col min="771" max="771" width="6.6640625" customWidth="1"/>
    <col min="772" max="772" width="11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1.44140625" customWidth="1"/>
    <col min="1026" max="1026" width="6.33203125" customWidth="1"/>
    <col min="1027" max="1027" width="6.6640625" customWidth="1"/>
    <col min="1028" max="1028" width="11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1.44140625" customWidth="1"/>
    <col min="1282" max="1282" width="6.33203125" customWidth="1"/>
    <col min="1283" max="1283" width="6.6640625" customWidth="1"/>
    <col min="1284" max="1284" width="11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1.44140625" customWidth="1"/>
    <col min="1538" max="1538" width="6.33203125" customWidth="1"/>
    <col min="1539" max="1539" width="6.6640625" customWidth="1"/>
    <col min="1540" max="1540" width="11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1.44140625" customWidth="1"/>
    <col min="1794" max="1794" width="6.33203125" customWidth="1"/>
    <col min="1795" max="1795" width="6.6640625" customWidth="1"/>
    <col min="1796" max="1796" width="11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1.44140625" customWidth="1"/>
    <col min="2050" max="2050" width="6.33203125" customWidth="1"/>
    <col min="2051" max="2051" width="6.6640625" customWidth="1"/>
    <col min="2052" max="2052" width="11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1.44140625" customWidth="1"/>
    <col min="2306" max="2306" width="6.33203125" customWidth="1"/>
    <col min="2307" max="2307" width="6.6640625" customWidth="1"/>
    <col min="2308" max="2308" width="11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1.44140625" customWidth="1"/>
    <col min="2562" max="2562" width="6.33203125" customWidth="1"/>
    <col min="2563" max="2563" width="6.6640625" customWidth="1"/>
    <col min="2564" max="2564" width="11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1.44140625" customWidth="1"/>
    <col min="2818" max="2818" width="6.33203125" customWidth="1"/>
    <col min="2819" max="2819" width="6.6640625" customWidth="1"/>
    <col min="2820" max="2820" width="11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1.44140625" customWidth="1"/>
    <col min="3074" max="3074" width="6.33203125" customWidth="1"/>
    <col min="3075" max="3075" width="6.6640625" customWidth="1"/>
    <col min="3076" max="3076" width="11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1.44140625" customWidth="1"/>
    <col min="3330" max="3330" width="6.33203125" customWidth="1"/>
    <col min="3331" max="3331" width="6.6640625" customWidth="1"/>
    <col min="3332" max="3332" width="11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1.44140625" customWidth="1"/>
    <col min="3586" max="3586" width="6.33203125" customWidth="1"/>
    <col min="3587" max="3587" width="6.6640625" customWidth="1"/>
    <col min="3588" max="3588" width="11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1.44140625" customWidth="1"/>
    <col min="3842" max="3842" width="6.33203125" customWidth="1"/>
    <col min="3843" max="3843" width="6.6640625" customWidth="1"/>
    <col min="3844" max="3844" width="11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1.44140625" customWidth="1"/>
    <col min="4098" max="4098" width="6.33203125" customWidth="1"/>
    <col min="4099" max="4099" width="6.6640625" customWidth="1"/>
    <col min="4100" max="4100" width="11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1.44140625" customWidth="1"/>
    <col min="4354" max="4354" width="6.33203125" customWidth="1"/>
    <col min="4355" max="4355" width="6.6640625" customWidth="1"/>
    <col min="4356" max="4356" width="11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1.44140625" customWidth="1"/>
    <col min="4610" max="4610" width="6.33203125" customWidth="1"/>
    <col min="4611" max="4611" width="6.6640625" customWidth="1"/>
    <col min="4612" max="4612" width="11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1.44140625" customWidth="1"/>
    <col min="4866" max="4866" width="6.33203125" customWidth="1"/>
    <col min="4867" max="4867" width="6.6640625" customWidth="1"/>
    <col min="4868" max="4868" width="11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1.44140625" customWidth="1"/>
    <col min="5122" max="5122" width="6.33203125" customWidth="1"/>
    <col min="5123" max="5123" width="6.6640625" customWidth="1"/>
    <col min="5124" max="5124" width="11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1.44140625" customWidth="1"/>
    <col min="5378" max="5378" width="6.33203125" customWidth="1"/>
    <col min="5379" max="5379" width="6.6640625" customWidth="1"/>
    <col min="5380" max="5380" width="11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1.44140625" customWidth="1"/>
    <col min="5634" max="5634" width="6.33203125" customWidth="1"/>
    <col min="5635" max="5635" width="6.6640625" customWidth="1"/>
    <col min="5636" max="5636" width="11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1.44140625" customWidth="1"/>
    <col min="5890" max="5890" width="6.33203125" customWidth="1"/>
    <col min="5891" max="5891" width="6.6640625" customWidth="1"/>
    <col min="5892" max="5892" width="11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1.44140625" customWidth="1"/>
    <col min="6146" max="6146" width="6.33203125" customWidth="1"/>
    <col min="6147" max="6147" width="6.6640625" customWidth="1"/>
    <col min="6148" max="6148" width="11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1.44140625" customWidth="1"/>
    <col min="6402" max="6402" width="6.33203125" customWidth="1"/>
    <col min="6403" max="6403" width="6.6640625" customWidth="1"/>
    <col min="6404" max="6404" width="11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1.44140625" customWidth="1"/>
    <col min="6658" max="6658" width="6.33203125" customWidth="1"/>
    <col min="6659" max="6659" width="6.6640625" customWidth="1"/>
    <col min="6660" max="6660" width="11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1.44140625" customWidth="1"/>
    <col min="6914" max="6914" width="6.33203125" customWidth="1"/>
    <col min="6915" max="6915" width="6.6640625" customWidth="1"/>
    <col min="6916" max="6916" width="11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1.44140625" customWidth="1"/>
    <col min="7170" max="7170" width="6.33203125" customWidth="1"/>
    <col min="7171" max="7171" width="6.6640625" customWidth="1"/>
    <col min="7172" max="7172" width="11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1.44140625" customWidth="1"/>
    <col min="7426" max="7426" width="6.33203125" customWidth="1"/>
    <col min="7427" max="7427" width="6.6640625" customWidth="1"/>
    <col min="7428" max="7428" width="11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1.44140625" customWidth="1"/>
    <col min="7682" max="7682" width="6.33203125" customWidth="1"/>
    <col min="7683" max="7683" width="6.6640625" customWidth="1"/>
    <col min="7684" max="7684" width="11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1.44140625" customWidth="1"/>
    <col min="7938" max="7938" width="6.33203125" customWidth="1"/>
    <col min="7939" max="7939" width="6.6640625" customWidth="1"/>
    <col min="7940" max="7940" width="11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1.44140625" customWidth="1"/>
    <col min="8194" max="8194" width="6.33203125" customWidth="1"/>
    <col min="8195" max="8195" width="6.6640625" customWidth="1"/>
    <col min="8196" max="8196" width="11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1.44140625" customWidth="1"/>
    <col min="8450" max="8450" width="6.33203125" customWidth="1"/>
    <col min="8451" max="8451" width="6.6640625" customWidth="1"/>
    <col min="8452" max="8452" width="11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1.44140625" customWidth="1"/>
    <col min="8706" max="8706" width="6.33203125" customWidth="1"/>
    <col min="8707" max="8707" width="6.6640625" customWidth="1"/>
    <col min="8708" max="8708" width="11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1.44140625" customWidth="1"/>
    <col min="8962" max="8962" width="6.33203125" customWidth="1"/>
    <col min="8963" max="8963" width="6.6640625" customWidth="1"/>
    <col min="8964" max="8964" width="11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1.44140625" customWidth="1"/>
    <col min="9218" max="9218" width="6.33203125" customWidth="1"/>
    <col min="9219" max="9219" width="6.6640625" customWidth="1"/>
    <col min="9220" max="9220" width="11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1.44140625" customWidth="1"/>
    <col min="9474" max="9474" width="6.33203125" customWidth="1"/>
    <col min="9475" max="9475" width="6.6640625" customWidth="1"/>
    <col min="9476" max="9476" width="11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1.44140625" customWidth="1"/>
    <col min="9730" max="9730" width="6.33203125" customWidth="1"/>
    <col min="9731" max="9731" width="6.6640625" customWidth="1"/>
    <col min="9732" max="9732" width="11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1.44140625" customWidth="1"/>
    <col min="9986" max="9986" width="6.33203125" customWidth="1"/>
    <col min="9987" max="9987" width="6.6640625" customWidth="1"/>
    <col min="9988" max="9988" width="11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1.44140625" customWidth="1"/>
    <col min="10242" max="10242" width="6.33203125" customWidth="1"/>
    <col min="10243" max="10243" width="6.6640625" customWidth="1"/>
    <col min="10244" max="10244" width="11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1.44140625" customWidth="1"/>
    <col min="10498" max="10498" width="6.33203125" customWidth="1"/>
    <col min="10499" max="10499" width="6.6640625" customWidth="1"/>
    <col min="10500" max="10500" width="11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1.44140625" customWidth="1"/>
    <col min="10754" max="10754" width="6.33203125" customWidth="1"/>
    <col min="10755" max="10755" width="6.6640625" customWidth="1"/>
    <col min="10756" max="10756" width="11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1.44140625" customWidth="1"/>
    <col min="11010" max="11010" width="6.33203125" customWidth="1"/>
    <col min="11011" max="11011" width="6.6640625" customWidth="1"/>
    <col min="11012" max="11012" width="11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1.44140625" customWidth="1"/>
    <col min="11266" max="11266" width="6.33203125" customWidth="1"/>
    <col min="11267" max="11267" width="6.6640625" customWidth="1"/>
    <col min="11268" max="11268" width="11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1.44140625" customWidth="1"/>
    <col min="11522" max="11522" width="6.33203125" customWidth="1"/>
    <col min="11523" max="11523" width="6.6640625" customWidth="1"/>
    <col min="11524" max="11524" width="11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1.44140625" customWidth="1"/>
    <col min="11778" max="11778" width="6.33203125" customWidth="1"/>
    <col min="11779" max="11779" width="6.6640625" customWidth="1"/>
    <col min="11780" max="11780" width="11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1.44140625" customWidth="1"/>
    <col min="12034" max="12034" width="6.33203125" customWidth="1"/>
    <col min="12035" max="12035" width="6.6640625" customWidth="1"/>
    <col min="12036" max="12036" width="11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1.44140625" customWidth="1"/>
    <col min="12290" max="12290" width="6.33203125" customWidth="1"/>
    <col min="12291" max="12291" width="6.6640625" customWidth="1"/>
    <col min="12292" max="12292" width="11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1.44140625" customWidth="1"/>
    <col min="12546" max="12546" width="6.33203125" customWidth="1"/>
    <col min="12547" max="12547" width="6.6640625" customWidth="1"/>
    <col min="12548" max="12548" width="11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1.44140625" customWidth="1"/>
    <col min="12802" max="12802" width="6.33203125" customWidth="1"/>
    <col min="12803" max="12803" width="6.6640625" customWidth="1"/>
    <col min="12804" max="12804" width="11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1.44140625" customWidth="1"/>
    <col min="13058" max="13058" width="6.33203125" customWidth="1"/>
    <col min="13059" max="13059" width="6.6640625" customWidth="1"/>
    <col min="13060" max="13060" width="11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1.44140625" customWidth="1"/>
    <col min="13314" max="13314" width="6.33203125" customWidth="1"/>
    <col min="13315" max="13315" width="6.6640625" customWidth="1"/>
    <col min="13316" max="13316" width="11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1.44140625" customWidth="1"/>
    <col min="13570" max="13570" width="6.33203125" customWidth="1"/>
    <col min="13571" max="13571" width="6.6640625" customWidth="1"/>
    <col min="13572" max="13572" width="11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1.44140625" customWidth="1"/>
    <col min="13826" max="13826" width="6.33203125" customWidth="1"/>
    <col min="13827" max="13827" width="6.6640625" customWidth="1"/>
    <col min="13828" max="13828" width="11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1.44140625" customWidth="1"/>
    <col min="14082" max="14082" width="6.33203125" customWidth="1"/>
    <col min="14083" max="14083" width="6.6640625" customWidth="1"/>
    <col min="14084" max="14084" width="11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1.44140625" customWidth="1"/>
    <col min="14338" max="14338" width="6.33203125" customWidth="1"/>
    <col min="14339" max="14339" width="6.6640625" customWidth="1"/>
    <col min="14340" max="14340" width="11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1.44140625" customWidth="1"/>
    <col min="14594" max="14594" width="6.33203125" customWidth="1"/>
    <col min="14595" max="14595" width="6.6640625" customWidth="1"/>
    <col min="14596" max="14596" width="11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1.44140625" customWidth="1"/>
    <col min="14850" max="14850" width="6.33203125" customWidth="1"/>
    <col min="14851" max="14851" width="6.6640625" customWidth="1"/>
    <col min="14852" max="14852" width="11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1.44140625" customWidth="1"/>
    <col min="15106" max="15106" width="6.33203125" customWidth="1"/>
    <col min="15107" max="15107" width="6.6640625" customWidth="1"/>
    <col min="15108" max="15108" width="11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1.44140625" customWidth="1"/>
    <col min="15362" max="15362" width="6.33203125" customWidth="1"/>
    <col min="15363" max="15363" width="6.6640625" customWidth="1"/>
    <col min="15364" max="15364" width="11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1.44140625" customWidth="1"/>
    <col min="15618" max="15618" width="6.33203125" customWidth="1"/>
    <col min="15619" max="15619" width="6.6640625" customWidth="1"/>
    <col min="15620" max="15620" width="11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1.44140625" customWidth="1"/>
    <col min="15874" max="15874" width="6.33203125" customWidth="1"/>
    <col min="15875" max="15875" width="6.6640625" customWidth="1"/>
    <col min="15876" max="15876" width="11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1.44140625" customWidth="1"/>
    <col min="16130" max="16130" width="6.33203125" customWidth="1"/>
    <col min="16131" max="16131" width="6.6640625" customWidth="1"/>
    <col min="16132" max="16132" width="11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0" x14ac:dyDescent="0.3">
      <c r="A1" s="1" t="s">
        <v>229</v>
      </c>
    </row>
    <row r="2" spans="1:10" x14ac:dyDescent="0.3">
      <c r="A2" s="1" t="s">
        <v>230</v>
      </c>
    </row>
    <row r="3" spans="1:10" x14ac:dyDescent="0.3">
      <c r="A3" s="1" t="s">
        <v>231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 t="s">
        <v>232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 t="s">
        <v>233</v>
      </c>
    </row>
    <row r="6" spans="1:10" x14ac:dyDescent="0.3">
      <c r="A6" s="1" t="s">
        <v>234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20" t="s">
        <v>20</v>
      </c>
      <c r="B8" s="20">
        <v>30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20" t="s">
        <v>55</v>
      </c>
      <c r="B9" s="20">
        <v>125</v>
      </c>
      <c r="C9" s="1"/>
      <c r="D9" s="1"/>
      <c r="E9" s="1"/>
      <c r="F9" s="1"/>
      <c r="G9" s="1"/>
      <c r="H9" s="1"/>
      <c r="I9" s="1"/>
      <c r="J9" s="1"/>
    </row>
    <row r="10" spans="1:10" ht="16.2" x14ac:dyDescent="0.3">
      <c r="A10" s="20" t="s">
        <v>235</v>
      </c>
      <c r="B10" s="20">
        <f>32^2</f>
        <v>1024</v>
      </c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20"/>
      <c r="B11" s="20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1" t="s">
        <v>14</v>
      </c>
      <c r="D12" s="1"/>
      <c r="E12" s="1"/>
      <c r="F12" s="1"/>
      <c r="G12" s="1"/>
      <c r="H12" s="1"/>
      <c r="I12" s="1"/>
      <c r="J12" s="1"/>
    </row>
    <row r="13" spans="1:10" x14ac:dyDescent="0.3">
      <c r="A13" s="14" t="s">
        <v>53</v>
      </c>
      <c r="B13">
        <f>0.01</f>
        <v>0.01</v>
      </c>
    </row>
    <row r="14" spans="1:10" ht="15" x14ac:dyDescent="0.3">
      <c r="A14" s="14" t="s">
        <v>194</v>
      </c>
      <c r="B14">
        <f>CHIINV(B13/2,B8-1)</f>
        <v>52.335617785933614</v>
      </c>
    </row>
    <row r="15" spans="1:10" ht="15" x14ac:dyDescent="0.3">
      <c r="A15" s="14" t="s">
        <v>195</v>
      </c>
      <c r="B15">
        <f>CHIINV(1-B13/2,B8-1)</f>
        <v>13.121148887960382</v>
      </c>
    </row>
    <row r="17" spans="1:5" x14ac:dyDescent="0.3">
      <c r="A17" s="11" t="s">
        <v>189</v>
      </c>
      <c r="C17">
        <f>(B8-1)*B10/B14</f>
        <v>567.41472168083351</v>
      </c>
    </row>
    <row r="18" spans="1:5" x14ac:dyDescent="0.3">
      <c r="A18" s="11" t="s">
        <v>190</v>
      </c>
      <c r="C18">
        <f>(B8-1)*B10/B15</f>
        <v>2263.2164495327279</v>
      </c>
    </row>
    <row r="19" spans="1:5" x14ac:dyDescent="0.3">
      <c r="A19" s="11"/>
    </row>
    <row r="20" spans="1:5" x14ac:dyDescent="0.3">
      <c r="A20" s="11"/>
    </row>
    <row r="21" spans="1:5" x14ac:dyDescent="0.3">
      <c r="A21" s="11" t="s">
        <v>41</v>
      </c>
    </row>
    <row r="22" spans="1:5" x14ac:dyDescent="0.3">
      <c r="A22" s="11" t="s">
        <v>155</v>
      </c>
      <c r="C22">
        <f>B9</f>
        <v>125</v>
      </c>
    </row>
    <row r="23" spans="1:5" x14ac:dyDescent="0.3">
      <c r="A23" s="11" t="s">
        <v>188</v>
      </c>
      <c r="D23">
        <f>B10</f>
        <v>1024</v>
      </c>
    </row>
    <row r="24" spans="1:5" x14ac:dyDescent="0.3">
      <c r="A24" s="14" t="s">
        <v>53</v>
      </c>
      <c r="B24">
        <v>0.1</v>
      </c>
    </row>
    <row r="25" spans="1:5" x14ac:dyDescent="0.3">
      <c r="A25" s="15" t="s">
        <v>104</v>
      </c>
      <c r="B25">
        <f>-TINV(B24*2,B8-1)</f>
        <v>-1.3114336473015527</v>
      </c>
    </row>
    <row r="26" spans="1:5" x14ac:dyDescent="0.3">
      <c r="A26" s="11" t="s">
        <v>236</v>
      </c>
      <c r="C26">
        <f>(125-150)/SQRT(B10/B8)</f>
        <v>-4.2790824805091106</v>
      </c>
      <c r="E26" t="s">
        <v>237</v>
      </c>
    </row>
    <row r="27" spans="1:5" x14ac:dyDescent="0.3">
      <c r="A27" s="11"/>
    </row>
    <row r="28" spans="1:5" x14ac:dyDescent="0.3">
      <c r="A28" s="11" t="s">
        <v>22</v>
      </c>
    </row>
    <row r="29" spans="1:5" x14ac:dyDescent="0.3">
      <c r="A29" s="11"/>
    </row>
    <row r="30" spans="1:5" ht="15.6" x14ac:dyDescent="0.35">
      <c r="A30" s="11" t="s">
        <v>238</v>
      </c>
      <c r="D30">
        <f>TDIST(-C26,29,1)</f>
        <v>9.3318311626248952E-5</v>
      </c>
    </row>
    <row r="31" spans="1:5" x14ac:dyDescent="0.3">
      <c r="A31" s="11"/>
    </row>
    <row r="32" spans="1:5" x14ac:dyDescent="0.3">
      <c r="A32" s="11" t="s">
        <v>239</v>
      </c>
    </row>
    <row r="34" spans="1:18" x14ac:dyDescent="0.3">
      <c r="A34" s="11" t="s">
        <v>240</v>
      </c>
      <c r="D34">
        <f>NORMSDIST(C26)</f>
        <v>9.3832657584477138E-6</v>
      </c>
    </row>
    <row r="41" spans="1:18" x14ac:dyDescent="0.3">
      <c r="L41" s="15"/>
    </row>
    <row r="42" spans="1:1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7" spans="1:18" x14ac:dyDescent="0.3">
      <c r="G47" s="18"/>
      <c r="H47" s="15"/>
      <c r="I47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44"/>
  <sheetViews>
    <sheetView workbookViewId="0">
      <selection sqref="A1:XFD1048576"/>
    </sheetView>
  </sheetViews>
  <sheetFormatPr defaultRowHeight="14.4" x14ac:dyDescent="0.3"/>
  <cols>
    <col min="2" max="2" width="10.5546875" bestFit="1" customWidth="1"/>
    <col min="3" max="3" width="12.44140625" bestFit="1" customWidth="1"/>
    <col min="258" max="258" width="10.5546875" bestFit="1" customWidth="1"/>
    <col min="259" max="259" width="12.44140625" bestFit="1" customWidth="1"/>
    <col min="514" max="514" width="10.5546875" bestFit="1" customWidth="1"/>
    <col min="515" max="515" width="12.44140625" bestFit="1" customWidth="1"/>
    <col min="770" max="770" width="10.5546875" bestFit="1" customWidth="1"/>
    <col min="771" max="771" width="12.44140625" bestFit="1" customWidth="1"/>
    <col min="1026" max="1026" width="10.5546875" bestFit="1" customWidth="1"/>
    <col min="1027" max="1027" width="12.44140625" bestFit="1" customWidth="1"/>
    <col min="1282" max="1282" width="10.5546875" bestFit="1" customWidth="1"/>
    <col min="1283" max="1283" width="12.44140625" bestFit="1" customWidth="1"/>
    <col min="1538" max="1538" width="10.5546875" bestFit="1" customWidth="1"/>
    <col min="1539" max="1539" width="12.44140625" bestFit="1" customWidth="1"/>
    <col min="1794" max="1794" width="10.5546875" bestFit="1" customWidth="1"/>
    <col min="1795" max="1795" width="12.44140625" bestFit="1" customWidth="1"/>
    <col min="2050" max="2050" width="10.5546875" bestFit="1" customWidth="1"/>
    <col min="2051" max="2051" width="12.44140625" bestFit="1" customWidth="1"/>
    <col min="2306" max="2306" width="10.5546875" bestFit="1" customWidth="1"/>
    <col min="2307" max="2307" width="12.44140625" bestFit="1" customWidth="1"/>
    <col min="2562" max="2562" width="10.5546875" bestFit="1" customWidth="1"/>
    <col min="2563" max="2563" width="12.44140625" bestFit="1" customWidth="1"/>
    <col min="2818" max="2818" width="10.5546875" bestFit="1" customWidth="1"/>
    <col min="2819" max="2819" width="12.44140625" bestFit="1" customWidth="1"/>
    <col min="3074" max="3074" width="10.5546875" bestFit="1" customWidth="1"/>
    <col min="3075" max="3075" width="12.44140625" bestFit="1" customWidth="1"/>
    <col min="3330" max="3330" width="10.5546875" bestFit="1" customWidth="1"/>
    <col min="3331" max="3331" width="12.44140625" bestFit="1" customWidth="1"/>
    <col min="3586" max="3586" width="10.5546875" bestFit="1" customWidth="1"/>
    <col min="3587" max="3587" width="12.44140625" bestFit="1" customWidth="1"/>
    <col min="3842" max="3842" width="10.5546875" bestFit="1" customWidth="1"/>
    <col min="3843" max="3843" width="12.44140625" bestFit="1" customWidth="1"/>
    <col min="4098" max="4098" width="10.5546875" bestFit="1" customWidth="1"/>
    <col min="4099" max="4099" width="12.44140625" bestFit="1" customWidth="1"/>
    <col min="4354" max="4354" width="10.5546875" bestFit="1" customWidth="1"/>
    <col min="4355" max="4355" width="12.44140625" bestFit="1" customWidth="1"/>
    <col min="4610" max="4610" width="10.5546875" bestFit="1" customWidth="1"/>
    <col min="4611" max="4611" width="12.44140625" bestFit="1" customWidth="1"/>
    <col min="4866" max="4866" width="10.5546875" bestFit="1" customWidth="1"/>
    <col min="4867" max="4867" width="12.44140625" bestFit="1" customWidth="1"/>
    <col min="5122" max="5122" width="10.5546875" bestFit="1" customWidth="1"/>
    <col min="5123" max="5123" width="12.44140625" bestFit="1" customWidth="1"/>
    <col min="5378" max="5378" width="10.5546875" bestFit="1" customWidth="1"/>
    <col min="5379" max="5379" width="12.44140625" bestFit="1" customWidth="1"/>
    <col min="5634" max="5634" width="10.5546875" bestFit="1" customWidth="1"/>
    <col min="5635" max="5635" width="12.44140625" bestFit="1" customWidth="1"/>
    <col min="5890" max="5890" width="10.5546875" bestFit="1" customWidth="1"/>
    <col min="5891" max="5891" width="12.44140625" bestFit="1" customWidth="1"/>
    <col min="6146" max="6146" width="10.5546875" bestFit="1" customWidth="1"/>
    <col min="6147" max="6147" width="12.44140625" bestFit="1" customWidth="1"/>
    <col min="6402" max="6402" width="10.5546875" bestFit="1" customWidth="1"/>
    <col min="6403" max="6403" width="12.44140625" bestFit="1" customWidth="1"/>
    <col min="6658" max="6658" width="10.5546875" bestFit="1" customWidth="1"/>
    <col min="6659" max="6659" width="12.44140625" bestFit="1" customWidth="1"/>
    <col min="6914" max="6914" width="10.5546875" bestFit="1" customWidth="1"/>
    <col min="6915" max="6915" width="12.44140625" bestFit="1" customWidth="1"/>
    <col min="7170" max="7170" width="10.5546875" bestFit="1" customWidth="1"/>
    <col min="7171" max="7171" width="12.44140625" bestFit="1" customWidth="1"/>
    <col min="7426" max="7426" width="10.5546875" bestFit="1" customWidth="1"/>
    <col min="7427" max="7427" width="12.44140625" bestFit="1" customWidth="1"/>
    <col min="7682" max="7682" width="10.5546875" bestFit="1" customWidth="1"/>
    <col min="7683" max="7683" width="12.44140625" bestFit="1" customWidth="1"/>
    <col min="7938" max="7938" width="10.5546875" bestFit="1" customWidth="1"/>
    <col min="7939" max="7939" width="12.44140625" bestFit="1" customWidth="1"/>
    <col min="8194" max="8194" width="10.5546875" bestFit="1" customWidth="1"/>
    <col min="8195" max="8195" width="12.44140625" bestFit="1" customWidth="1"/>
    <col min="8450" max="8450" width="10.5546875" bestFit="1" customWidth="1"/>
    <col min="8451" max="8451" width="12.44140625" bestFit="1" customWidth="1"/>
    <col min="8706" max="8706" width="10.5546875" bestFit="1" customWidth="1"/>
    <col min="8707" max="8707" width="12.44140625" bestFit="1" customWidth="1"/>
    <col min="8962" max="8962" width="10.5546875" bestFit="1" customWidth="1"/>
    <col min="8963" max="8963" width="12.44140625" bestFit="1" customWidth="1"/>
    <col min="9218" max="9218" width="10.5546875" bestFit="1" customWidth="1"/>
    <col min="9219" max="9219" width="12.44140625" bestFit="1" customWidth="1"/>
    <col min="9474" max="9474" width="10.5546875" bestFit="1" customWidth="1"/>
    <col min="9475" max="9475" width="12.44140625" bestFit="1" customWidth="1"/>
    <col min="9730" max="9730" width="10.5546875" bestFit="1" customWidth="1"/>
    <col min="9731" max="9731" width="12.44140625" bestFit="1" customWidth="1"/>
    <col min="9986" max="9986" width="10.5546875" bestFit="1" customWidth="1"/>
    <col min="9987" max="9987" width="12.44140625" bestFit="1" customWidth="1"/>
    <col min="10242" max="10242" width="10.5546875" bestFit="1" customWidth="1"/>
    <col min="10243" max="10243" width="12.44140625" bestFit="1" customWidth="1"/>
    <col min="10498" max="10498" width="10.5546875" bestFit="1" customWidth="1"/>
    <col min="10499" max="10499" width="12.44140625" bestFit="1" customWidth="1"/>
    <col min="10754" max="10754" width="10.5546875" bestFit="1" customWidth="1"/>
    <col min="10755" max="10755" width="12.44140625" bestFit="1" customWidth="1"/>
    <col min="11010" max="11010" width="10.5546875" bestFit="1" customWidth="1"/>
    <col min="11011" max="11011" width="12.44140625" bestFit="1" customWidth="1"/>
    <col min="11266" max="11266" width="10.5546875" bestFit="1" customWidth="1"/>
    <col min="11267" max="11267" width="12.44140625" bestFit="1" customWidth="1"/>
    <col min="11522" max="11522" width="10.5546875" bestFit="1" customWidth="1"/>
    <col min="11523" max="11523" width="12.44140625" bestFit="1" customWidth="1"/>
    <col min="11778" max="11778" width="10.5546875" bestFit="1" customWidth="1"/>
    <col min="11779" max="11779" width="12.44140625" bestFit="1" customWidth="1"/>
    <col min="12034" max="12034" width="10.5546875" bestFit="1" customWidth="1"/>
    <col min="12035" max="12035" width="12.44140625" bestFit="1" customWidth="1"/>
    <col min="12290" max="12290" width="10.5546875" bestFit="1" customWidth="1"/>
    <col min="12291" max="12291" width="12.44140625" bestFit="1" customWidth="1"/>
    <col min="12546" max="12546" width="10.5546875" bestFit="1" customWidth="1"/>
    <col min="12547" max="12547" width="12.44140625" bestFit="1" customWidth="1"/>
    <col min="12802" max="12802" width="10.5546875" bestFit="1" customWidth="1"/>
    <col min="12803" max="12803" width="12.44140625" bestFit="1" customWidth="1"/>
    <col min="13058" max="13058" width="10.5546875" bestFit="1" customWidth="1"/>
    <col min="13059" max="13059" width="12.44140625" bestFit="1" customWidth="1"/>
    <col min="13314" max="13314" width="10.5546875" bestFit="1" customWidth="1"/>
    <col min="13315" max="13315" width="12.44140625" bestFit="1" customWidth="1"/>
    <col min="13570" max="13570" width="10.5546875" bestFit="1" customWidth="1"/>
    <col min="13571" max="13571" width="12.44140625" bestFit="1" customWidth="1"/>
    <col min="13826" max="13826" width="10.5546875" bestFit="1" customWidth="1"/>
    <col min="13827" max="13827" width="12.44140625" bestFit="1" customWidth="1"/>
    <col min="14082" max="14082" width="10.5546875" bestFit="1" customWidth="1"/>
    <col min="14083" max="14083" width="12.44140625" bestFit="1" customWidth="1"/>
    <col min="14338" max="14338" width="10.5546875" bestFit="1" customWidth="1"/>
    <col min="14339" max="14339" width="12.44140625" bestFit="1" customWidth="1"/>
    <col min="14594" max="14594" width="10.5546875" bestFit="1" customWidth="1"/>
    <col min="14595" max="14595" width="12.44140625" bestFit="1" customWidth="1"/>
    <col min="14850" max="14850" width="10.5546875" bestFit="1" customWidth="1"/>
    <col min="14851" max="14851" width="12.44140625" bestFit="1" customWidth="1"/>
    <col min="15106" max="15106" width="10.5546875" bestFit="1" customWidth="1"/>
    <col min="15107" max="15107" width="12.44140625" bestFit="1" customWidth="1"/>
    <col min="15362" max="15362" width="10.5546875" bestFit="1" customWidth="1"/>
    <col min="15363" max="15363" width="12.44140625" bestFit="1" customWidth="1"/>
    <col min="15618" max="15618" width="10.5546875" bestFit="1" customWidth="1"/>
    <col min="15619" max="15619" width="12.44140625" bestFit="1" customWidth="1"/>
    <col min="15874" max="15874" width="10.5546875" bestFit="1" customWidth="1"/>
    <col min="15875" max="15875" width="12.44140625" bestFit="1" customWidth="1"/>
    <col min="16130" max="16130" width="10.5546875" bestFit="1" customWidth="1"/>
    <col min="16131" max="16131" width="12.44140625" bestFit="1" customWidth="1"/>
  </cols>
  <sheetData>
    <row r="1" spans="1:201" x14ac:dyDescent="0.3">
      <c r="A1" s="1" t="s">
        <v>241</v>
      </c>
    </row>
    <row r="2" spans="1:201" x14ac:dyDescent="0.3">
      <c r="A2" s="1" t="s">
        <v>242</v>
      </c>
    </row>
    <row r="3" spans="1:201" x14ac:dyDescent="0.3">
      <c r="A3" s="1" t="s">
        <v>243</v>
      </c>
    </row>
    <row r="4" spans="1:201" x14ac:dyDescent="0.3">
      <c r="A4" s="1" t="s">
        <v>244</v>
      </c>
    </row>
    <row r="5" spans="1:201" x14ac:dyDescent="0.3">
      <c r="A5" s="1" t="s">
        <v>245</v>
      </c>
    </row>
    <row r="6" spans="1:201" x14ac:dyDescent="0.3">
      <c r="A6" s="1"/>
    </row>
    <row r="7" spans="1:201" x14ac:dyDescent="0.3">
      <c r="A7" s="1"/>
    </row>
    <row r="8" spans="1:201" x14ac:dyDescent="0.3">
      <c r="A8" s="10" t="s">
        <v>20</v>
      </c>
      <c r="B8" s="18">
        <v>50</v>
      </c>
    </row>
    <row r="9" spans="1:201" x14ac:dyDescent="0.3">
      <c r="A9" s="10" t="s">
        <v>55</v>
      </c>
      <c r="B9" s="18">
        <v>1600</v>
      </c>
    </row>
    <row r="10" spans="1:201" ht="16.2" x14ac:dyDescent="0.3">
      <c r="A10" s="46" t="s">
        <v>235</v>
      </c>
      <c r="B10" s="18">
        <v>250000</v>
      </c>
    </row>
    <row r="11" spans="1:201" x14ac:dyDescent="0.3">
      <c r="A11" s="10" t="s">
        <v>14</v>
      </c>
      <c r="B11" s="28"/>
    </row>
    <row r="12" spans="1:201" x14ac:dyDescent="0.3">
      <c r="A12" s="14" t="s">
        <v>53</v>
      </c>
      <c r="B12">
        <v>0.01</v>
      </c>
    </row>
    <row r="13" spans="1:201" x14ac:dyDescent="0.3">
      <c r="A13" s="11" t="s">
        <v>38</v>
      </c>
      <c r="B13" s="16">
        <f>-NORMSINV(B12)</f>
        <v>2.3263478740408408</v>
      </c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</row>
    <row r="14" spans="1:201" x14ac:dyDescent="0.3">
      <c r="A14" s="11"/>
      <c r="B14" s="28"/>
    </row>
    <row r="15" spans="1:201" x14ac:dyDescent="0.3">
      <c r="A15" s="11" t="s">
        <v>246</v>
      </c>
      <c r="D15">
        <f>(B9-1500)/SQRT(B10/B8)</f>
        <v>1.4142135623730949</v>
      </c>
    </row>
    <row r="16" spans="1:201" x14ac:dyDescent="0.3">
      <c r="A16" s="11" t="s">
        <v>247</v>
      </c>
    </row>
    <row r="18" spans="1:6" x14ac:dyDescent="0.3">
      <c r="A18" t="s">
        <v>41</v>
      </c>
    </row>
    <row r="19" spans="1:6" x14ac:dyDescent="0.3">
      <c r="A19" s="11"/>
      <c r="B19" t="s">
        <v>248</v>
      </c>
      <c r="F19">
        <v>0.8</v>
      </c>
    </row>
    <row r="20" spans="1:6" x14ac:dyDescent="0.3">
      <c r="A20" s="11"/>
      <c r="B20" s="28"/>
    </row>
    <row r="21" spans="1:6" x14ac:dyDescent="0.3">
      <c r="A21" s="10"/>
      <c r="B21" s="18" t="s">
        <v>249</v>
      </c>
      <c r="E21">
        <f>-NORMSINV(F19)</f>
        <v>-0.84162123357291474</v>
      </c>
    </row>
    <row r="22" spans="1:6" x14ac:dyDescent="0.3">
      <c r="A22" s="10"/>
      <c r="B22" s="18"/>
    </row>
    <row r="23" spans="1:6" x14ac:dyDescent="0.3">
      <c r="A23" s="10"/>
      <c r="B23" t="s">
        <v>11</v>
      </c>
      <c r="C23">
        <f>((E21-B13)*SQRT(B10)/(1500-1600))^2</f>
        <v>250.90070666987737</v>
      </c>
    </row>
    <row r="24" spans="1:6" x14ac:dyDescent="0.3">
      <c r="A24" s="10"/>
    </row>
    <row r="27" spans="1:6" x14ac:dyDescent="0.3">
      <c r="A27" s="10"/>
    </row>
    <row r="28" spans="1:6" x14ac:dyDescent="0.3">
      <c r="A28" s="10"/>
    </row>
    <row r="44" spans="1:1" x14ac:dyDescent="0.3">
      <c r="A44" s="3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sqref="A1:XFD1048576"/>
    </sheetView>
  </sheetViews>
  <sheetFormatPr defaultRowHeight="14.4" x14ac:dyDescent="0.3"/>
  <cols>
    <col min="2" max="2" width="12.44140625" bestFit="1" customWidth="1"/>
    <col min="258" max="258" width="12.44140625" bestFit="1" customWidth="1"/>
    <col min="514" max="514" width="12.44140625" bestFit="1" customWidth="1"/>
    <col min="770" max="770" width="12.44140625" bestFit="1" customWidth="1"/>
    <col min="1026" max="1026" width="12.44140625" bestFit="1" customWidth="1"/>
    <col min="1282" max="1282" width="12.44140625" bestFit="1" customWidth="1"/>
    <col min="1538" max="1538" width="12.44140625" bestFit="1" customWidth="1"/>
    <col min="1794" max="1794" width="12.44140625" bestFit="1" customWidth="1"/>
    <col min="2050" max="2050" width="12.44140625" bestFit="1" customWidth="1"/>
    <col min="2306" max="2306" width="12.44140625" bestFit="1" customWidth="1"/>
    <col min="2562" max="2562" width="12.44140625" bestFit="1" customWidth="1"/>
    <col min="2818" max="2818" width="12.44140625" bestFit="1" customWidth="1"/>
    <col min="3074" max="3074" width="12.44140625" bestFit="1" customWidth="1"/>
    <col min="3330" max="3330" width="12.44140625" bestFit="1" customWidth="1"/>
    <col min="3586" max="3586" width="12.44140625" bestFit="1" customWidth="1"/>
    <col min="3842" max="3842" width="12.44140625" bestFit="1" customWidth="1"/>
    <col min="4098" max="4098" width="12.44140625" bestFit="1" customWidth="1"/>
    <col min="4354" max="4354" width="12.44140625" bestFit="1" customWidth="1"/>
    <col min="4610" max="4610" width="12.44140625" bestFit="1" customWidth="1"/>
    <col min="4866" max="4866" width="12.44140625" bestFit="1" customWidth="1"/>
    <col min="5122" max="5122" width="12.44140625" bestFit="1" customWidth="1"/>
    <col min="5378" max="5378" width="12.44140625" bestFit="1" customWidth="1"/>
    <col min="5634" max="5634" width="12.44140625" bestFit="1" customWidth="1"/>
    <col min="5890" max="5890" width="12.44140625" bestFit="1" customWidth="1"/>
    <col min="6146" max="6146" width="12.44140625" bestFit="1" customWidth="1"/>
    <col min="6402" max="6402" width="12.44140625" bestFit="1" customWidth="1"/>
    <col min="6658" max="6658" width="12.44140625" bestFit="1" customWidth="1"/>
    <col min="6914" max="6914" width="12.44140625" bestFit="1" customWidth="1"/>
    <col min="7170" max="7170" width="12.44140625" bestFit="1" customWidth="1"/>
    <col min="7426" max="7426" width="12.44140625" bestFit="1" customWidth="1"/>
    <col min="7682" max="7682" width="12.44140625" bestFit="1" customWidth="1"/>
    <col min="7938" max="7938" width="12.44140625" bestFit="1" customWidth="1"/>
    <col min="8194" max="8194" width="12.44140625" bestFit="1" customWidth="1"/>
    <col min="8450" max="8450" width="12.44140625" bestFit="1" customWidth="1"/>
    <col min="8706" max="8706" width="12.44140625" bestFit="1" customWidth="1"/>
    <col min="8962" max="8962" width="12.44140625" bestFit="1" customWidth="1"/>
    <col min="9218" max="9218" width="12.44140625" bestFit="1" customWidth="1"/>
    <col min="9474" max="9474" width="12.44140625" bestFit="1" customWidth="1"/>
    <col min="9730" max="9730" width="12.44140625" bestFit="1" customWidth="1"/>
    <col min="9986" max="9986" width="12.44140625" bestFit="1" customWidth="1"/>
    <col min="10242" max="10242" width="12.44140625" bestFit="1" customWidth="1"/>
    <col min="10498" max="10498" width="12.44140625" bestFit="1" customWidth="1"/>
    <col min="10754" max="10754" width="12.44140625" bestFit="1" customWidth="1"/>
    <col min="11010" max="11010" width="12.44140625" bestFit="1" customWidth="1"/>
    <col min="11266" max="11266" width="12.44140625" bestFit="1" customWidth="1"/>
    <col min="11522" max="11522" width="12.44140625" bestFit="1" customWidth="1"/>
    <col min="11778" max="11778" width="12.44140625" bestFit="1" customWidth="1"/>
    <col min="12034" max="12034" width="12.44140625" bestFit="1" customWidth="1"/>
    <col min="12290" max="12290" width="12.44140625" bestFit="1" customWidth="1"/>
    <col min="12546" max="12546" width="12.44140625" bestFit="1" customWidth="1"/>
    <col min="12802" max="12802" width="12.44140625" bestFit="1" customWidth="1"/>
    <col min="13058" max="13058" width="12.44140625" bestFit="1" customWidth="1"/>
    <col min="13314" max="13314" width="12.44140625" bestFit="1" customWidth="1"/>
    <col min="13570" max="13570" width="12.44140625" bestFit="1" customWidth="1"/>
    <col min="13826" max="13826" width="12.44140625" bestFit="1" customWidth="1"/>
    <col min="14082" max="14082" width="12.44140625" bestFit="1" customWidth="1"/>
    <col min="14338" max="14338" width="12.44140625" bestFit="1" customWidth="1"/>
    <col min="14594" max="14594" width="12.44140625" bestFit="1" customWidth="1"/>
    <col min="14850" max="14850" width="12.44140625" bestFit="1" customWidth="1"/>
    <col min="15106" max="15106" width="12.44140625" bestFit="1" customWidth="1"/>
    <col min="15362" max="15362" width="12.44140625" bestFit="1" customWidth="1"/>
    <col min="15618" max="15618" width="12.44140625" bestFit="1" customWidth="1"/>
    <col min="15874" max="15874" width="12.44140625" bestFit="1" customWidth="1"/>
    <col min="16130" max="16130" width="12.44140625" bestFit="1" customWidth="1"/>
  </cols>
  <sheetData>
    <row r="1" spans="1:10" x14ac:dyDescent="0.3">
      <c r="A1" s="1" t="s">
        <v>250</v>
      </c>
    </row>
    <row r="2" spans="1:10" x14ac:dyDescent="0.3">
      <c r="A2" s="1" t="s">
        <v>251</v>
      </c>
    </row>
    <row r="3" spans="1:10" x14ac:dyDescent="0.3">
      <c r="A3" s="1" t="s">
        <v>252</v>
      </c>
    </row>
    <row r="4" spans="1:10" x14ac:dyDescent="0.3">
      <c r="A4" s="1" t="s">
        <v>253</v>
      </c>
      <c r="B4" s="1"/>
      <c r="C4" s="1"/>
      <c r="D4" s="1"/>
      <c r="E4" s="1"/>
      <c r="F4" s="1"/>
    </row>
    <row r="5" spans="1:10" x14ac:dyDescent="0.3">
      <c r="A5" s="1" t="s">
        <v>254</v>
      </c>
      <c r="B5" s="1"/>
      <c r="C5" s="1"/>
      <c r="D5" s="1"/>
      <c r="E5" s="1"/>
      <c r="F5" s="1"/>
    </row>
    <row r="6" spans="1:10" x14ac:dyDescent="0.3">
      <c r="A6" s="1" t="s">
        <v>255</v>
      </c>
      <c r="B6" s="1"/>
      <c r="C6" s="1"/>
      <c r="D6" s="1"/>
      <c r="E6" s="1"/>
      <c r="F6" s="1"/>
    </row>
    <row r="7" spans="1:10" x14ac:dyDescent="0.3">
      <c r="A7" s="1" t="s">
        <v>256</v>
      </c>
      <c r="B7" s="1"/>
      <c r="C7" s="1"/>
      <c r="D7" s="1"/>
      <c r="E7" s="1"/>
      <c r="F7" s="1"/>
    </row>
    <row r="8" spans="1:10" x14ac:dyDescent="0.3">
      <c r="A8" s="1" t="s">
        <v>257</v>
      </c>
      <c r="B8" s="1"/>
      <c r="C8" s="1"/>
      <c r="D8" s="1"/>
      <c r="E8" s="1"/>
      <c r="F8" s="1"/>
    </row>
    <row r="9" spans="1:10" x14ac:dyDescent="0.3">
      <c r="A9" s="6" t="s">
        <v>258</v>
      </c>
      <c r="B9" s="1"/>
      <c r="C9" s="1"/>
      <c r="D9" s="1"/>
      <c r="E9" s="1"/>
      <c r="F9" s="1"/>
    </row>
    <row r="10" spans="1:10" x14ac:dyDescent="0.3">
      <c r="A10" s="6" t="s">
        <v>259</v>
      </c>
      <c r="B10" s="1"/>
      <c r="C10" s="1"/>
      <c r="D10" s="1"/>
      <c r="E10" s="1"/>
      <c r="F10" s="1"/>
    </row>
    <row r="11" spans="1:10" x14ac:dyDescent="0.3">
      <c r="A11" s="6" t="s">
        <v>257</v>
      </c>
      <c r="B11" s="6"/>
      <c r="C11" s="47"/>
      <c r="D11" s="47"/>
      <c r="E11" s="47"/>
      <c r="F11" s="6"/>
      <c r="G11" s="2"/>
      <c r="H11" s="2"/>
      <c r="I11" s="2"/>
      <c r="J11" s="2"/>
    </row>
    <row r="12" spans="1:10" x14ac:dyDescent="0.3">
      <c r="A12" s="6" t="s">
        <v>260</v>
      </c>
      <c r="B12" s="6"/>
      <c r="C12" s="47"/>
      <c r="D12" s="47"/>
      <c r="E12" s="47"/>
      <c r="F12" s="6"/>
      <c r="G12" s="2"/>
      <c r="H12" s="2"/>
      <c r="I12" s="2"/>
      <c r="J12" s="2"/>
    </row>
    <row r="13" spans="1:10" x14ac:dyDescent="0.3">
      <c r="B13" s="6"/>
      <c r="C13" s="47"/>
      <c r="D13" s="47"/>
      <c r="E13" s="47"/>
      <c r="F13" s="6"/>
      <c r="G13" s="2"/>
      <c r="H13" s="2"/>
      <c r="I13" s="2"/>
      <c r="J13" s="2"/>
    </row>
    <row r="14" spans="1:10" x14ac:dyDescent="0.3">
      <c r="A14" s="11"/>
      <c r="B14" s="9"/>
      <c r="C14" s="6"/>
      <c r="D14" s="6"/>
      <c r="E14" s="6"/>
      <c r="F14" s="6"/>
      <c r="G14" s="2"/>
      <c r="H14" s="2"/>
      <c r="I14" s="2"/>
      <c r="J14" s="2"/>
    </row>
    <row r="15" spans="1:10" x14ac:dyDescent="0.3">
      <c r="A15" s="10"/>
    </row>
    <row r="16" spans="1:10" x14ac:dyDescent="0.3">
      <c r="A16" s="10" t="s">
        <v>20</v>
      </c>
      <c r="B16" s="18">
        <v>150</v>
      </c>
    </row>
    <row r="17" spans="1:6" x14ac:dyDescent="0.3">
      <c r="A17" s="10" t="s">
        <v>261</v>
      </c>
      <c r="B17" s="28">
        <f>30/B16</f>
        <v>0.2</v>
      </c>
    </row>
    <row r="18" spans="1:6" x14ac:dyDescent="0.3">
      <c r="A18" s="10"/>
      <c r="B18" s="28"/>
    </row>
    <row r="19" spans="1:6" x14ac:dyDescent="0.3">
      <c r="A19" s="10" t="s">
        <v>14</v>
      </c>
      <c r="B19" s="28"/>
    </row>
    <row r="20" spans="1:6" x14ac:dyDescent="0.3">
      <c r="A20" t="s">
        <v>157</v>
      </c>
      <c r="B20">
        <v>0.9</v>
      </c>
    </row>
    <row r="21" spans="1:6" ht="15.6" x14ac:dyDescent="0.35">
      <c r="A21" s="11" t="s">
        <v>222</v>
      </c>
      <c r="B21" s="16">
        <f>-NORMSINV((1-B20)/2)</f>
        <v>1.6448536269514726</v>
      </c>
    </row>
    <row r="22" spans="1:6" x14ac:dyDescent="0.3">
      <c r="A22" s="11"/>
      <c r="B22" s="28"/>
    </row>
    <row r="23" spans="1:6" x14ac:dyDescent="0.3">
      <c r="A23" s="11" t="s">
        <v>262</v>
      </c>
      <c r="D23">
        <f>B17-B21*SQRT(B17*(1-B17)/B16)</f>
        <v>0.14627930549870213</v>
      </c>
      <c r="F23">
        <f>SQRT(0.2*0.8/150)*1.645</f>
        <v>5.3725475025044378E-2</v>
      </c>
    </row>
    <row r="24" spans="1:6" x14ac:dyDescent="0.3">
      <c r="A24" s="11" t="s">
        <v>263</v>
      </c>
      <c r="D24">
        <f>B17+B21*SQRT(B17*(1-B17)/B16)</f>
        <v>0.25372069450129786</v>
      </c>
    </row>
    <row r="26" spans="1:6" x14ac:dyDescent="0.3">
      <c r="A26" t="s">
        <v>41</v>
      </c>
    </row>
    <row r="27" spans="1:6" x14ac:dyDescent="0.3">
      <c r="A27" s="11" t="s">
        <v>264</v>
      </c>
    </row>
    <row r="28" spans="1:6" x14ac:dyDescent="0.3">
      <c r="A28" s="11" t="s">
        <v>265</v>
      </c>
      <c r="B28" s="28"/>
    </row>
    <row r="29" spans="1:6" x14ac:dyDescent="0.3">
      <c r="A29" s="10"/>
      <c r="B29" s="18"/>
    </row>
    <row r="30" spans="1:6" x14ac:dyDescent="0.3">
      <c r="A30" s="10"/>
      <c r="B30" s="18"/>
    </row>
    <row r="31" spans="1:6" x14ac:dyDescent="0.3">
      <c r="A31" s="10" t="s">
        <v>22</v>
      </c>
    </row>
    <row r="32" spans="1:6" x14ac:dyDescent="0.3">
      <c r="A32" s="14" t="s">
        <v>53</v>
      </c>
      <c r="B32">
        <v>0.05</v>
      </c>
    </row>
    <row r="33" spans="1:4" ht="15.6" x14ac:dyDescent="0.35">
      <c r="A33" s="11" t="s">
        <v>222</v>
      </c>
      <c r="B33" s="16">
        <f>NORMSINV(B32)</f>
        <v>-1.6448536269514726</v>
      </c>
    </row>
    <row r="34" spans="1:4" x14ac:dyDescent="0.3">
      <c r="A34" s="11"/>
      <c r="B34" s="28"/>
    </row>
    <row r="35" spans="1:4" x14ac:dyDescent="0.3">
      <c r="A35" s="11" t="s">
        <v>246</v>
      </c>
      <c r="D35">
        <f>(B17-0.3)/SQRT(0.3*0.7/B16)</f>
        <v>-2.6726124191242429</v>
      </c>
    </row>
    <row r="36" spans="1:4" x14ac:dyDescent="0.3">
      <c r="A36" s="11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workbookViewId="0">
      <selection activeCell="B18" sqref="B18"/>
    </sheetView>
  </sheetViews>
  <sheetFormatPr defaultRowHeight="14.4" x14ac:dyDescent="0.3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1.44140625" customWidth="1"/>
    <col min="258" max="258" width="6.33203125" customWidth="1"/>
    <col min="259" max="259" width="6.6640625" customWidth="1"/>
    <col min="260" max="260" width="7.109375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1.44140625" customWidth="1"/>
    <col min="514" max="514" width="6.33203125" customWidth="1"/>
    <col min="515" max="515" width="6.6640625" customWidth="1"/>
    <col min="516" max="516" width="7.109375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1.44140625" customWidth="1"/>
    <col min="770" max="770" width="6.33203125" customWidth="1"/>
    <col min="771" max="771" width="6.6640625" customWidth="1"/>
    <col min="772" max="772" width="7.109375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1.44140625" customWidth="1"/>
    <col min="1026" max="1026" width="6.33203125" customWidth="1"/>
    <col min="1027" max="1027" width="6.6640625" customWidth="1"/>
    <col min="1028" max="1028" width="7.109375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1.44140625" customWidth="1"/>
    <col min="1282" max="1282" width="6.33203125" customWidth="1"/>
    <col min="1283" max="1283" width="6.6640625" customWidth="1"/>
    <col min="1284" max="1284" width="7.109375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1.44140625" customWidth="1"/>
    <col min="1538" max="1538" width="6.33203125" customWidth="1"/>
    <col min="1539" max="1539" width="6.6640625" customWidth="1"/>
    <col min="1540" max="1540" width="7.109375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1.44140625" customWidth="1"/>
    <col min="1794" max="1794" width="6.33203125" customWidth="1"/>
    <col min="1795" max="1795" width="6.6640625" customWidth="1"/>
    <col min="1796" max="1796" width="7.109375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1.44140625" customWidth="1"/>
    <col min="2050" max="2050" width="6.33203125" customWidth="1"/>
    <col min="2051" max="2051" width="6.6640625" customWidth="1"/>
    <col min="2052" max="2052" width="7.109375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1.44140625" customWidth="1"/>
    <col min="2306" max="2306" width="6.33203125" customWidth="1"/>
    <col min="2307" max="2307" width="6.6640625" customWidth="1"/>
    <col min="2308" max="2308" width="7.109375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1.44140625" customWidth="1"/>
    <col min="2562" max="2562" width="6.33203125" customWidth="1"/>
    <col min="2563" max="2563" width="6.6640625" customWidth="1"/>
    <col min="2564" max="2564" width="7.109375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1.44140625" customWidth="1"/>
    <col min="2818" max="2818" width="6.33203125" customWidth="1"/>
    <col min="2819" max="2819" width="6.6640625" customWidth="1"/>
    <col min="2820" max="2820" width="7.109375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1.44140625" customWidth="1"/>
    <col min="3074" max="3074" width="6.33203125" customWidth="1"/>
    <col min="3075" max="3075" width="6.6640625" customWidth="1"/>
    <col min="3076" max="3076" width="7.109375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1.44140625" customWidth="1"/>
    <col min="3330" max="3330" width="6.33203125" customWidth="1"/>
    <col min="3331" max="3331" width="6.6640625" customWidth="1"/>
    <col min="3332" max="3332" width="7.109375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1.44140625" customWidth="1"/>
    <col min="3586" max="3586" width="6.33203125" customWidth="1"/>
    <col min="3587" max="3587" width="6.6640625" customWidth="1"/>
    <col min="3588" max="3588" width="7.109375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1.44140625" customWidth="1"/>
    <col min="3842" max="3842" width="6.33203125" customWidth="1"/>
    <col min="3843" max="3843" width="6.6640625" customWidth="1"/>
    <col min="3844" max="3844" width="7.109375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1.44140625" customWidth="1"/>
    <col min="4098" max="4098" width="6.33203125" customWidth="1"/>
    <col min="4099" max="4099" width="6.6640625" customWidth="1"/>
    <col min="4100" max="4100" width="7.109375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1.44140625" customWidth="1"/>
    <col min="4354" max="4354" width="6.33203125" customWidth="1"/>
    <col min="4355" max="4355" width="6.6640625" customWidth="1"/>
    <col min="4356" max="4356" width="7.109375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1.44140625" customWidth="1"/>
    <col min="4610" max="4610" width="6.33203125" customWidth="1"/>
    <col min="4611" max="4611" width="6.6640625" customWidth="1"/>
    <col min="4612" max="4612" width="7.109375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1.44140625" customWidth="1"/>
    <col min="4866" max="4866" width="6.33203125" customWidth="1"/>
    <col min="4867" max="4867" width="6.6640625" customWidth="1"/>
    <col min="4868" max="4868" width="7.109375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1.44140625" customWidth="1"/>
    <col min="5122" max="5122" width="6.33203125" customWidth="1"/>
    <col min="5123" max="5123" width="6.6640625" customWidth="1"/>
    <col min="5124" max="5124" width="7.109375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1.44140625" customWidth="1"/>
    <col min="5378" max="5378" width="6.33203125" customWidth="1"/>
    <col min="5379" max="5379" width="6.6640625" customWidth="1"/>
    <col min="5380" max="5380" width="7.109375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1.44140625" customWidth="1"/>
    <col min="5634" max="5634" width="6.33203125" customWidth="1"/>
    <col min="5635" max="5635" width="6.6640625" customWidth="1"/>
    <col min="5636" max="5636" width="7.109375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1.44140625" customWidth="1"/>
    <col min="5890" max="5890" width="6.33203125" customWidth="1"/>
    <col min="5891" max="5891" width="6.6640625" customWidth="1"/>
    <col min="5892" max="5892" width="7.109375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1.44140625" customWidth="1"/>
    <col min="6146" max="6146" width="6.33203125" customWidth="1"/>
    <col min="6147" max="6147" width="6.6640625" customWidth="1"/>
    <col min="6148" max="6148" width="7.109375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1.44140625" customWidth="1"/>
    <col min="6402" max="6402" width="6.33203125" customWidth="1"/>
    <col min="6403" max="6403" width="6.6640625" customWidth="1"/>
    <col min="6404" max="6404" width="7.109375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1.44140625" customWidth="1"/>
    <col min="6658" max="6658" width="6.33203125" customWidth="1"/>
    <col min="6659" max="6659" width="6.6640625" customWidth="1"/>
    <col min="6660" max="6660" width="7.109375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1.44140625" customWidth="1"/>
    <col min="6914" max="6914" width="6.33203125" customWidth="1"/>
    <col min="6915" max="6915" width="6.6640625" customWidth="1"/>
    <col min="6916" max="6916" width="7.109375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1.44140625" customWidth="1"/>
    <col min="7170" max="7170" width="6.33203125" customWidth="1"/>
    <col min="7171" max="7171" width="6.6640625" customWidth="1"/>
    <col min="7172" max="7172" width="7.109375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1.44140625" customWidth="1"/>
    <col min="7426" max="7426" width="6.33203125" customWidth="1"/>
    <col min="7427" max="7427" width="6.6640625" customWidth="1"/>
    <col min="7428" max="7428" width="7.109375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1.44140625" customWidth="1"/>
    <col min="7682" max="7682" width="6.33203125" customWidth="1"/>
    <col min="7683" max="7683" width="6.6640625" customWidth="1"/>
    <col min="7684" max="7684" width="7.109375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1.44140625" customWidth="1"/>
    <col min="7938" max="7938" width="6.33203125" customWidth="1"/>
    <col min="7939" max="7939" width="6.6640625" customWidth="1"/>
    <col min="7940" max="7940" width="7.109375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1.44140625" customWidth="1"/>
    <col min="8194" max="8194" width="6.33203125" customWidth="1"/>
    <col min="8195" max="8195" width="6.6640625" customWidth="1"/>
    <col min="8196" max="8196" width="7.109375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1.44140625" customWidth="1"/>
    <col min="8450" max="8450" width="6.33203125" customWidth="1"/>
    <col min="8451" max="8451" width="6.6640625" customWidth="1"/>
    <col min="8452" max="8452" width="7.109375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1.44140625" customWidth="1"/>
    <col min="8706" max="8706" width="6.33203125" customWidth="1"/>
    <col min="8707" max="8707" width="6.6640625" customWidth="1"/>
    <col min="8708" max="8708" width="7.109375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1.44140625" customWidth="1"/>
    <col min="8962" max="8962" width="6.33203125" customWidth="1"/>
    <col min="8963" max="8963" width="6.6640625" customWidth="1"/>
    <col min="8964" max="8964" width="7.109375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1.44140625" customWidth="1"/>
    <col min="9218" max="9218" width="6.33203125" customWidth="1"/>
    <col min="9219" max="9219" width="6.6640625" customWidth="1"/>
    <col min="9220" max="9220" width="7.109375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1.44140625" customWidth="1"/>
    <col min="9474" max="9474" width="6.33203125" customWidth="1"/>
    <col min="9475" max="9475" width="6.6640625" customWidth="1"/>
    <col min="9476" max="9476" width="7.109375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1.44140625" customWidth="1"/>
    <col min="9730" max="9730" width="6.33203125" customWidth="1"/>
    <col min="9731" max="9731" width="6.6640625" customWidth="1"/>
    <col min="9732" max="9732" width="7.109375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1.44140625" customWidth="1"/>
    <col min="9986" max="9986" width="6.33203125" customWidth="1"/>
    <col min="9987" max="9987" width="6.6640625" customWidth="1"/>
    <col min="9988" max="9988" width="7.109375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1.44140625" customWidth="1"/>
    <col min="10242" max="10242" width="6.33203125" customWidth="1"/>
    <col min="10243" max="10243" width="6.6640625" customWidth="1"/>
    <col min="10244" max="10244" width="7.109375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1.44140625" customWidth="1"/>
    <col min="10498" max="10498" width="6.33203125" customWidth="1"/>
    <col min="10499" max="10499" width="6.6640625" customWidth="1"/>
    <col min="10500" max="10500" width="7.109375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1.44140625" customWidth="1"/>
    <col min="10754" max="10754" width="6.33203125" customWidth="1"/>
    <col min="10755" max="10755" width="6.6640625" customWidth="1"/>
    <col min="10756" max="10756" width="7.109375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1.44140625" customWidth="1"/>
    <col min="11010" max="11010" width="6.33203125" customWidth="1"/>
    <col min="11011" max="11011" width="6.6640625" customWidth="1"/>
    <col min="11012" max="11012" width="7.109375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1.44140625" customWidth="1"/>
    <col min="11266" max="11266" width="6.33203125" customWidth="1"/>
    <col min="11267" max="11267" width="6.6640625" customWidth="1"/>
    <col min="11268" max="11268" width="7.109375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1.44140625" customWidth="1"/>
    <col min="11522" max="11522" width="6.33203125" customWidth="1"/>
    <col min="11523" max="11523" width="6.6640625" customWidth="1"/>
    <col min="11524" max="11524" width="7.109375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1.44140625" customWidth="1"/>
    <col min="11778" max="11778" width="6.33203125" customWidth="1"/>
    <col min="11779" max="11779" width="6.6640625" customWidth="1"/>
    <col min="11780" max="11780" width="7.109375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1.44140625" customWidth="1"/>
    <col min="12034" max="12034" width="6.33203125" customWidth="1"/>
    <col min="12035" max="12035" width="6.6640625" customWidth="1"/>
    <col min="12036" max="12036" width="7.109375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1.44140625" customWidth="1"/>
    <col min="12290" max="12290" width="6.33203125" customWidth="1"/>
    <col min="12291" max="12291" width="6.6640625" customWidth="1"/>
    <col min="12292" max="12292" width="7.109375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1.44140625" customWidth="1"/>
    <col min="12546" max="12546" width="6.33203125" customWidth="1"/>
    <col min="12547" max="12547" width="6.6640625" customWidth="1"/>
    <col min="12548" max="12548" width="7.109375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1.44140625" customWidth="1"/>
    <col min="12802" max="12802" width="6.33203125" customWidth="1"/>
    <col min="12803" max="12803" width="6.6640625" customWidth="1"/>
    <col min="12804" max="12804" width="7.109375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1.44140625" customWidth="1"/>
    <col min="13058" max="13058" width="6.33203125" customWidth="1"/>
    <col min="13059" max="13059" width="6.6640625" customWidth="1"/>
    <col min="13060" max="13060" width="7.109375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1.44140625" customWidth="1"/>
    <col min="13314" max="13314" width="6.33203125" customWidth="1"/>
    <col min="13315" max="13315" width="6.6640625" customWidth="1"/>
    <col min="13316" max="13316" width="7.109375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1.44140625" customWidth="1"/>
    <col min="13570" max="13570" width="6.33203125" customWidth="1"/>
    <col min="13571" max="13571" width="6.6640625" customWidth="1"/>
    <col min="13572" max="13572" width="7.109375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1.44140625" customWidth="1"/>
    <col min="13826" max="13826" width="6.33203125" customWidth="1"/>
    <col min="13827" max="13827" width="6.6640625" customWidth="1"/>
    <col min="13828" max="13828" width="7.109375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1.44140625" customWidth="1"/>
    <col min="14082" max="14082" width="6.33203125" customWidth="1"/>
    <col min="14083" max="14083" width="6.6640625" customWidth="1"/>
    <col min="14084" max="14084" width="7.109375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1.44140625" customWidth="1"/>
    <col min="14338" max="14338" width="6.33203125" customWidth="1"/>
    <col min="14339" max="14339" width="6.6640625" customWidth="1"/>
    <col min="14340" max="14340" width="7.109375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1.44140625" customWidth="1"/>
    <col min="14594" max="14594" width="6.33203125" customWidth="1"/>
    <col min="14595" max="14595" width="6.6640625" customWidth="1"/>
    <col min="14596" max="14596" width="7.109375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1.44140625" customWidth="1"/>
    <col min="14850" max="14850" width="6.33203125" customWidth="1"/>
    <col min="14851" max="14851" width="6.6640625" customWidth="1"/>
    <col min="14852" max="14852" width="7.109375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1.44140625" customWidth="1"/>
    <col min="15106" max="15106" width="6.33203125" customWidth="1"/>
    <col min="15107" max="15107" width="6.6640625" customWidth="1"/>
    <col min="15108" max="15108" width="7.109375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1.44140625" customWidth="1"/>
    <col min="15362" max="15362" width="6.33203125" customWidth="1"/>
    <col min="15363" max="15363" width="6.6640625" customWidth="1"/>
    <col min="15364" max="15364" width="7.109375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1.44140625" customWidth="1"/>
    <col min="15618" max="15618" width="6.33203125" customWidth="1"/>
    <col min="15619" max="15619" width="6.6640625" customWidth="1"/>
    <col min="15620" max="15620" width="7.109375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1.44140625" customWidth="1"/>
    <col min="15874" max="15874" width="6.33203125" customWidth="1"/>
    <col min="15875" max="15875" width="6.6640625" customWidth="1"/>
    <col min="15876" max="15876" width="7.109375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1.44140625" customWidth="1"/>
    <col min="16130" max="16130" width="6.33203125" customWidth="1"/>
    <col min="16131" max="16131" width="6.6640625" customWidth="1"/>
    <col min="16132" max="16132" width="7.109375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0" x14ac:dyDescent="0.3">
      <c r="A1" s="1" t="s">
        <v>24</v>
      </c>
    </row>
    <row r="2" spans="1:10" x14ac:dyDescent="0.3">
      <c r="A2" s="1" t="s">
        <v>25</v>
      </c>
    </row>
    <row r="3" spans="1:10" ht="16.2" x14ac:dyDescent="0.3">
      <c r="A3" s="1" t="s">
        <v>26</v>
      </c>
    </row>
    <row r="4" spans="1:10" x14ac:dyDescent="0.3">
      <c r="A4" s="1" t="s">
        <v>27</v>
      </c>
    </row>
    <row r="5" spans="1:10" x14ac:dyDescent="0.3">
      <c r="A5" s="1" t="s">
        <v>28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 t="s">
        <v>29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 t="s">
        <v>30</v>
      </c>
      <c r="B7" s="1"/>
      <c r="C7" s="1"/>
      <c r="D7" s="1"/>
      <c r="E7" s="1"/>
      <c r="F7" s="1"/>
      <c r="G7" s="1"/>
      <c r="H7" s="1"/>
      <c r="I7" s="1"/>
      <c r="J7" s="1"/>
    </row>
    <row r="8" spans="1:10" ht="16.2" x14ac:dyDescent="0.3">
      <c r="A8" s="1" t="s">
        <v>31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 t="s">
        <v>32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 t="s">
        <v>33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 t="s">
        <v>34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36</v>
      </c>
    </row>
    <row r="14" spans="1:10" x14ac:dyDescent="0.3">
      <c r="A14" s="11" t="s">
        <v>14</v>
      </c>
    </row>
    <row r="15" spans="1:10" x14ac:dyDescent="0.3">
      <c r="A15" s="14" t="s">
        <v>15</v>
      </c>
      <c r="B15">
        <v>0.95</v>
      </c>
    </row>
    <row r="16" spans="1:10" x14ac:dyDescent="0.3">
      <c r="A16" t="s">
        <v>20</v>
      </c>
      <c r="B16">
        <v>100</v>
      </c>
    </row>
    <row r="17" spans="1:9" x14ac:dyDescent="0.3">
      <c r="A17" s="14" t="s">
        <v>37</v>
      </c>
      <c r="B17">
        <v>0.99</v>
      </c>
    </row>
    <row r="18" spans="1:9" x14ac:dyDescent="0.3">
      <c r="A18" s="11" t="s">
        <v>38</v>
      </c>
      <c r="B18">
        <f>NORMSINV(B15+(1-B15)/2)</f>
        <v>1.9599639845400536</v>
      </c>
    </row>
    <row r="19" spans="1:9" ht="15.6" x14ac:dyDescent="0.35">
      <c r="A19" s="11" t="s">
        <v>39</v>
      </c>
      <c r="B19">
        <f>NORMSINV(B17+(1-B17)/2)</f>
        <v>2.5758293035488999</v>
      </c>
    </row>
    <row r="20" spans="1:9" x14ac:dyDescent="0.3">
      <c r="A20" t="s">
        <v>40</v>
      </c>
      <c r="B20">
        <f>B19^2/B18^2*100</f>
        <v>172.71814981534368</v>
      </c>
    </row>
    <row r="21" spans="1:9" x14ac:dyDescent="0.3">
      <c r="B21" s="16"/>
    </row>
    <row r="22" spans="1:9" x14ac:dyDescent="0.3">
      <c r="A22" t="s">
        <v>41</v>
      </c>
    </row>
    <row r="23" spans="1:9" x14ac:dyDescent="0.3">
      <c r="A23" s="14" t="s">
        <v>15</v>
      </c>
      <c r="B23">
        <v>0.95</v>
      </c>
    </row>
    <row r="24" spans="1:9" x14ac:dyDescent="0.3">
      <c r="A24" t="s">
        <v>40</v>
      </c>
      <c r="B24">
        <f>B16/2</f>
        <v>50</v>
      </c>
    </row>
    <row r="25" spans="1:9" x14ac:dyDescent="0.3">
      <c r="A25" s="14"/>
    </row>
    <row r="26" spans="1:9" x14ac:dyDescent="0.3">
      <c r="A26" t="s">
        <v>22</v>
      </c>
    </row>
    <row r="27" spans="1:9" x14ac:dyDescent="0.3">
      <c r="A27" s="14" t="s">
        <v>15</v>
      </c>
      <c r="B27">
        <v>0.9</v>
      </c>
    </row>
    <row r="28" spans="1:9" ht="15" x14ac:dyDescent="0.3">
      <c r="A28" s="14" t="s">
        <v>42</v>
      </c>
      <c r="B28">
        <v>900</v>
      </c>
    </row>
    <row r="29" spans="1:9" x14ac:dyDescent="0.3">
      <c r="A29" s="11" t="s">
        <v>43</v>
      </c>
      <c r="B29">
        <v>1500</v>
      </c>
    </row>
    <row r="30" spans="1:9" x14ac:dyDescent="0.3">
      <c r="A30" s="15" t="s">
        <v>16</v>
      </c>
      <c r="B30">
        <f>NORMSINV(B27+(1-B27)/2)</f>
        <v>1.6448536269514715</v>
      </c>
      <c r="G30" s="18"/>
      <c r="H30" s="15"/>
      <c r="I30" s="18"/>
    </row>
    <row r="32" spans="1:9" x14ac:dyDescent="0.3">
      <c r="A32" t="s">
        <v>17</v>
      </c>
      <c r="C32">
        <f>B29-B30*SQRT(B28/B16)</f>
        <v>1495.0654391191456</v>
      </c>
    </row>
    <row r="33" spans="1:3" x14ac:dyDescent="0.3">
      <c r="A33" t="s">
        <v>18</v>
      </c>
      <c r="C33">
        <f>B29+B30*SQRT(B28/B16)</f>
        <v>1504.9345608808544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23" sqref="D23"/>
    </sheetView>
  </sheetViews>
  <sheetFormatPr defaultRowHeight="14.4" x14ac:dyDescent="0.3"/>
  <cols>
    <col min="1" max="1" width="19.44140625" customWidth="1"/>
    <col min="2" max="2" width="12.44140625" bestFit="1" customWidth="1"/>
    <col min="257" max="257" width="19.44140625" customWidth="1"/>
    <col min="258" max="258" width="12.44140625" bestFit="1" customWidth="1"/>
    <col min="513" max="513" width="19.44140625" customWidth="1"/>
    <col min="514" max="514" width="12.44140625" bestFit="1" customWidth="1"/>
    <col min="769" max="769" width="19.44140625" customWidth="1"/>
    <col min="770" max="770" width="12.44140625" bestFit="1" customWidth="1"/>
    <col min="1025" max="1025" width="19.44140625" customWidth="1"/>
    <col min="1026" max="1026" width="12.44140625" bestFit="1" customWidth="1"/>
    <col min="1281" max="1281" width="19.44140625" customWidth="1"/>
    <col min="1282" max="1282" width="12.44140625" bestFit="1" customWidth="1"/>
    <col min="1537" max="1537" width="19.44140625" customWidth="1"/>
    <col min="1538" max="1538" width="12.44140625" bestFit="1" customWidth="1"/>
    <col min="1793" max="1793" width="19.44140625" customWidth="1"/>
    <col min="1794" max="1794" width="12.44140625" bestFit="1" customWidth="1"/>
    <col min="2049" max="2049" width="19.44140625" customWidth="1"/>
    <col min="2050" max="2050" width="12.44140625" bestFit="1" customWidth="1"/>
    <col min="2305" max="2305" width="19.44140625" customWidth="1"/>
    <col min="2306" max="2306" width="12.44140625" bestFit="1" customWidth="1"/>
    <col min="2561" max="2561" width="19.44140625" customWidth="1"/>
    <col min="2562" max="2562" width="12.44140625" bestFit="1" customWidth="1"/>
    <col min="2817" max="2817" width="19.44140625" customWidth="1"/>
    <col min="2818" max="2818" width="12.44140625" bestFit="1" customWidth="1"/>
    <col min="3073" max="3073" width="19.44140625" customWidth="1"/>
    <col min="3074" max="3074" width="12.44140625" bestFit="1" customWidth="1"/>
    <col min="3329" max="3329" width="19.44140625" customWidth="1"/>
    <col min="3330" max="3330" width="12.44140625" bestFit="1" customWidth="1"/>
    <col min="3585" max="3585" width="19.44140625" customWidth="1"/>
    <col min="3586" max="3586" width="12.44140625" bestFit="1" customWidth="1"/>
    <col min="3841" max="3841" width="19.44140625" customWidth="1"/>
    <col min="3842" max="3842" width="12.44140625" bestFit="1" customWidth="1"/>
    <col min="4097" max="4097" width="19.44140625" customWidth="1"/>
    <col min="4098" max="4098" width="12.44140625" bestFit="1" customWidth="1"/>
    <col min="4353" max="4353" width="19.44140625" customWidth="1"/>
    <col min="4354" max="4354" width="12.44140625" bestFit="1" customWidth="1"/>
    <col min="4609" max="4609" width="19.44140625" customWidth="1"/>
    <col min="4610" max="4610" width="12.44140625" bestFit="1" customWidth="1"/>
    <col min="4865" max="4865" width="19.44140625" customWidth="1"/>
    <col min="4866" max="4866" width="12.44140625" bestFit="1" customWidth="1"/>
    <col min="5121" max="5121" width="19.44140625" customWidth="1"/>
    <col min="5122" max="5122" width="12.44140625" bestFit="1" customWidth="1"/>
    <col min="5377" max="5377" width="19.44140625" customWidth="1"/>
    <col min="5378" max="5378" width="12.44140625" bestFit="1" customWidth="1"/>
    <col min="5633" max="5633" width="19.44140625" customWidth="1"/>
    <col min="5634" max="5634" width="12.44140625" bestFit="1" customWidth="1"/>
    <col min="5889" max="5889" width="19.44140625" customWidth="1"/>
    <col min="5890" max="5890" width="12.44140625" bestFit="1" customWidth="1"/>
    <col min="6145" max="6145" width="19.44140625" customWidth="1"/>
    <col min="6146" max="6146" width="12.44140625" bestFit="1" customWidth="1"/>
    <col min="6401" max="6401" width="19.44140625" customWidth="1"/>
    <col min="6402" max="6402" width="12.44140625" bestFit="1" customWidth="1"/>
    <col min="6657" max="6657" width="19.44140625" customWidth="1"/>
    <col min="6658" max="6658" width="12.44140625" bestFit="1" customWidth="1"/>
    <col min="6913" max="6913" width="19.44140625" customWidth="1"/>
    <col min="6914" max="6914" width="12.44140625" bestFit="1" customWidth="1"/>
    <col min="7169" max="7169" width="19.44140625" customWidth="1"/>
    <col min="7170" max="7170" width="12.44140625" bestFit="1" customWidth="1"/>
    <col min="7425" max="7425" width="19.44140625" customWidth="1"/>
    <col min="7426" max="7426" width="12.44140625" bestFit="1" customWidth="1"/>
    <col min="7681" max="7681" width="19.44140625" customWidth="1"/>
    <col min="7682" max="7682" width="12.44140625" bestFit="1" customWidth="1"/>
    <col min="7937" max="7937" width="19.44140625" customWidth="1"/>
    <col min="7938" max="7938" width="12.44140625" bestFit="1" customWidth="1"/>
    <col min="8193" max="8193" width="19.44140625" customWidth="1"/>
    <col min="8194" max="8194" width="12.44140625" bestFit="1" customWidth="1"/>
    <col min="8449" max="8449" width="19.44140625" customWidth="1"/>
    <col min="8450" max="8450" width="12.44140625" bestFit="1" customWidth="1"/>
    <col min="8705" max="8705" width="19.44140625" customWidth="1"/>
    <col min="8706" max="8706" width="12.44140625" bestFit="1" customWidth="1"/>
    <col min="8961" max="8961" width="19.44140625" customWidth="1"/>
    <col min="8962" max="8962" width="12.44140625" bestFit="1" customWidth="1"/>
    <col min="9217" max="9217" width="19.44140625" customWidth="1"/>
    <col min="9218" max="9218" width="12.44140625" bestFit="1" customWidth="1"/>
    <col min="9473" max="9473" width="19.44140625" customWidth="1"/>
    <col min="9474" max="9474" width="12.44140625" bestFit="1" customWidth="1"/>
    <col min="9729" max="9729" width="19.44140625" customWidth="1"/>
    <col min="9730" max="9730" width="12.44140625" bestFit="1" customWidth="1"/>
    <col min="9985" max="9985" width="19.44140625" customWidth="1"/>
    <col min="9986" max="9986" width="12.44140625" bestFit="1" customWidth="1"/>
    <col min="10241" max="10241" width="19.44140625" customWidth="1"/>
    <col min="10242" max="10242" width="12.44140625" bestFit="1" customWidth="1"/>
    <col min="10497" max="10497" width="19.44140625" customWidth="1"/>
    <col min="10498" max="10498" width="12.44140625" bestFit="1" customWidth="1"/>
    <col min="10753" max="10753" width="19.44140625" customWidth="1"/>
    <col min="10754" max="10754" width="12.44140625" bestFit="1" customWidth="1"/>
    <col min="11009" max="11009" width="19.44140625" customWidth="1"/>
    <col min="11010" max="11010" width="12.44140625" bestFit="1" customWidth="1"/>
    <col min="11265" max="11265" width="19.44140625" customWidth="1"/>
    <col min="11266" max="11266" width="12.44140625" bestFit="1" customWidth="1"/>
    <col min="11521" max="11521" width="19.44140625" customWidth="1"/>
    <col min="11522" max="11522" width="12.44140625" bestFit="1" customWidth="1"/>
    <col min="11777" max="11777" width="19.44140625" customWidth="1"/>
    <col min="11778" max="11778" width="12.44140625" bestFit="1" customWidth="1"/>
    <col min="12033" max="12033" width="19.44140625" customWidth="1"/>
    <col min="12034" max="12034" width="12.44140625" bestFit="1" customWidth="1"/>
    <col min="12289" max="12289" width="19.44140625" customWidth="1"/>
    <col min="12290" max="12290" width="12.44140625" bestFit="1" customWidth="1"/>
    <col min="12545" max="12545" width="19.44140625" customWidth="1"/>
    <col min="12546" max="12546" width="12.44140625" bestFit="1" customWidth="1"/>
    <col min="12801" max="12801" width="19.44140625" customWidth="1"/>
    <col min="12802" max="12802" width="12.44140625" bestFit="1" customWidth="1"/>
    <col min="13057" max="13057" width="19.44140625" customWidth="1"/>
    <col min="13058" max="13058" width="12.44140625" bestFit="1" customWidth="1"/>
    <col min="13313" max="13313" width="19.44140625" customWidth="1"/>
    <col min="13314" max="13314" width="12.44140625" bestFit="1" customWidth="1"/>
    <col min="13569" max="13569" width="19.44140625" customWidth="1"/>
    <col min="13570" max="13570" width="12.44140625" bestFit="1" customWidth="1"/>
    <col min="13825" max="13825" width="19.44140625" customWidth="1"/>
    <col min="13826" max="13826" width="12.44140625" bestFit="1" customWidth="1"/>
    <col min="14081" max="14081" width="19.44140625" customWidth="1"/>
    <col min="14082" max="14082" width="12.44140625" bestFit="1" customWidth="1"/>
    <col min="14337" max="14337" width="19.44140625" customWidth="1"/>
    <col min="14338" max="14338" width="12.44140625" bestFit="1" customWidth="1"/>
    <col min="14593" max="14593" width="19.44140625" customWidth="1"/>
    <col min="14594" max="14594" width="12.44140625" bestFit="1" customWidth="1"/>
    <col min="14849" max="14849" width="19.44140625" customWidth="1"/>
    <col min="14850" max="14850" width="12.44140625" bestFit="1" customWidth="1"/>
    <col min="15105" max="15105" width="19.44140625" customWidth="1"/>
    <col min="15106" max="15106" width="12.44140625" bestFit="1" customWidth="1"/>
    <col min="15361" max="15361" width="19.44140625" customWidth="1"/>
    <col min="15362" max="15362" width="12.44140625" bestFit="1" customWidth="1"/>
    <col min="15617" max="15617" width="19.44140625" customWidth="1"/>
    <col min="15618" max="15618" width="12.44140625" bestFit="1" customWidth="1"/>
    <col min="15873" max="15873" width="19.44140625" customWidth="1"/>
    <col min="15874" max="15874" width="12.44140625" bestFit="1" customWidth="1"/>
    <col min="16129" max="16129" width="19.44140625" customWidth="1"/>
    <col min="16130" max="16130" width="12.44140625" bestFit="1" customWidth="1"/>
  </cols>
  <sheetData>
    <row r="1" spans="1:6" x14ac:dyDescent="0.3">
      <c r="A1" s="1" t="s">
        <v>267</v>
      </c>
    </row>
    <row r="2" spans="1:6" x14ac:dyDescent="0.3">
      <c r="A2" s="1" t="s">
        <v>268</v>
      </c>
    </row>
    <row r="3" spans="1:6" x14ac:dyDescent="0.3">
      <c r="A3" s="1" t="s">
        <v>269</v>
      </c>
    </row>
    <row r="4" spans="1:6" x14ac:dyDescent="0.3">
      <c r="A4" s="1" t="s">
        <v>270</v>
      </c>
      <c r="B4" s="1"/>
      <c r="C4" s="1"/>
      <c r="D4" s="1"/>
      <c r="E4" s="1"/>
      <c r="F4" s="1"/>
    </row>
    <row r="5" spans="1:6" x14ac:dyDescent="0.3">
      <c r="A5" s="1" t="s">
        <v>271</v>
      </c>
      <c r="B5" s="1"/>
      <c r="C5" s="1"/>
      <c r="D5" s="1"/>
      <c r="E5" s="1"/>
      <c r="F5" s="1"/>
    </row>
    <row r="6" spans="1:6" x14ac:dyDescent="0.3">
      <c r="A6" s="1" t="s">
        <v>272</v>
      </c>
      <c r="B6" s="1"/>
      <c r="C6" s="1"/>
      <c r="D6" s="1"/>
      <c r="E6" s="1"/>
      <c r="F6" s="1"/>
    </row>
    <row r="7" spans="1:6" x14ac:dyDescent="0.3">
      <c r="A7" s="6" t="s">
        <v>273</v>
      </c>
      <c r="B7" s="1"/>
      <c r="C7" s="1"/>
      <c r="D7" s="1"/>
      <c r="E7" s="1"/>
      <c r="F7" s="1"/>
    </row>
    <row r="8" spans="1:6" x14ac:dyDescent="0.3">
      <c r="A8" s="6"/>
      <c r="B8" s="1"/>
      <c r="C8" s="1"/>
      <c r="D8" s="1"/>
      <c r="E8" s="1"/>
      <c r="F8" s="1"/>
    </row>
    <row r="9" spans="1:6" x14ac:dyDescent="0.3">
      <c r="A9" s="10" t="s">
        <v>14</v>
      </c>
    </row>
    <row r="10" spans="1:6" x14ac:dyDescent="0.3">
      <c r="A10" s="10" t="s">
        <v>20</v>
      </c>
      <c r="B10" s="18">
        <v>120</v>
      </c>
    </row>
    <row r="11" spans="1:6" x14ac:dyDescent="0.3">
      <c r="A11" s="10" t="s">
        <v>12</v>
      </c>
      <c r="B11" s="18">
        <v>8</v>
      </c>
    </row>
    <row r="12" spans="1:6" x14ac:dyDescent="0.3">
      <c r="A12" s="10" t="s">
        <v>13</v>
      </c>
      <c r="B12" s="28">
        <f>(B10-B11)/B10</f>
        <v>0.93333333333333335</v>
      </c>
    </row>
    <row r="13" spans="1:6" x14ac:dyDescent="0.3">
      <c r="A13" s="10" t="s">
        <v>41</v>
      </c>
      <c r="B13" s="28"/>
    </row>
    <row r="14" spans="1:6" x14ac:dyDescent="0.3">
      <c r="A14" t="s">
        <v>157</v>
      </c>
      <c r="B14">
        <v>0.95</v>
      </c>
    </row>
    <row r="15" spans="1:6" ht="15.6" x14ac:dyDescent="0.35">
      <c r="A15" s="11" t="s">
        <v>222</v>
      </c>
      <c r="B15" s="16">
        <f>-NORMSINV((1-B14)/2)</f>
        <v>1.9599639845400536</v>
      </c>
    </row>
    <row r="16" spans="1:6" x14ac:dyDescent="0.3">
      <c r="A16" s="14"/>
      <c r="B16" s="28"/>
    </row>
    <row r="17" spans="1:6" x14ac:dyDescent="0.3">
      <c r="A17" s="11" t="s">
        <v>274</v>
      </c>
      <c r="D17">
        <f>B12-B15*SQRT(B12*(1-B12)/B10)</f>
        <v>0.88870299010525355</v>
      </c>
      <c r="F17" s="11"/>
    </row>
    <row r="18" spans="1:6" x14ac:dyDescent="0.3">
      <c r="A18" s="11" t="s">
        <v>275</v>
      </c>
      <c r="D18">
        <f>B12+B15*SQRT(B12*(1-B12)/B10)</f>
        <v>0.97796367656141314</v>
      </c>
      <c r="F18" s="11"/>
    </row>
    <row r="20" spans="1:6" x14ac:dyDescent="0.3">
      <c r="A20" s="11" t="s">
        <v>22</v>
      </c>
      <c r="B20" s="16"/>
      <c r="C20" s="14"/>
    </row>
    <row r="21" spans="1:6" x14ac:dyDescent="0.3">
      <c r="A21" s="14" t="s">
        <v>53</v>
      </c>
      <c r="B21">
        <v>0.01</v>
      </c>
    </row>
    <row r="22" spans="1:6" x14ac:dyDescent="0.3">
      <c r="A22" s="40" t="s">
        <v>276</v>
      </c>
      <c r="B22" s="16">
        <f>NORMSINV(B21)</f>
        <v>-2.3263478740408408</v>
      </c>
    </row>
    <row r="23" spans="1:6" x14ac:dyDescent="0.3">
      <c r="A23" s="10" t="s">
        <v>84</v>
      </c>
      <c r="B23" s="30">
        <f>(B12-0.95)/SQRT(0.95*0.05/B10)</f>
        <v>-0.837707816583388</v>
      </c>
    </row>
    <row r="24" spans="1:6" x14ac:dyDescent="0.3">
      <c r="A24" s="10"/>
    </row>
    <row r="25" spans="1:6" x14ac:dyDescent="0.3">
      <c r="A25" s="10" t="s">
        <v>277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topLeftCell="A5" workbookViewId="0">
      <selection activeCell="D32" sqref="D32"/>
    </sheetView>
  </sheetViews>
  <sheetFormatPr defaultRowHeight="14.4" x14ac:dyDescent="0.3"/>
  <cols>
    <col min="1" max="1" width="10" customWidth="1"/>
    <col min="2" max="2" width="10.5546875" bestFit="1" customWidth="1"/>
    <col min="3" max="3" width="12.44140625" bestFit="1" customWidth="1"/>
    <col min="257" max="257" width="10" customWidth="1"/>
    <col min="258" max="258" width="10.5546875" bestFit="1" customWidth="1"/>
    <col min="259" max="259" width="12.44140625" bestFit="1" customWidth="1"/>
    <col min="513" max="513" width="10" customWidth="1"/>
    <col min="514" max="514" width="10.5546875" bestFit="1" customWidth="1"/>
    <col min="515" max="515" width="12.44140625" bestFit="1" customWidth="1"/>
    <col min="769" max="769" width="10" customWidth="1"/>
    <col min="770" max="770" width="10.5546875" bestFit="1" customWidth="1"/>
    <col min="771" max="771" width="12.44140625" bestFit="1" customWidth="1"/>
    <col min="1025" max="1025" width="10" customWidth="1"/>
    <col min="1026" max="1026" width="10.5546875" bestFit="1" customWidth="1"/>
    <col min="1027" max="1027" width="12.44140625" bestFit="1" customWidth="1"/>
    <col min="1281" max="1281" width="10" customWidth="1"/>
    <col min="1282" max="1282" width="10.5546875" bestFit="1" customWidth="1"/>
    <col min="1283" max="1283" width="12.44140625" bestFit="1" customWidth="1"/>
    <col min="1537" max="1537" width="10" customWidth="1"/>
    <col min="1538" max="1538" width="10.5546875" bestFit="1" customWidth="1"/>
    <col min="1539" max="1539" width="12.44140625" bestFit="1" customWidth="1"/>
    <col min="1793" max="1793" width="10" customWidth="1"/>
    <col min="1794" max="1794" width="10.5546875" bestFit="1" customWidth="1"/>
    <col min="1795" max="1795" width="12.44140625" bestFit="1" customWidth="1"/>
    <col min="2049" max="2049" width="10" customWidth="1"/>
    <col min="2050" max="2050" width="10.5546875" bestFit="1" customWidth="1"/>
    <col min="2051" max="2051" width="12.44140625" bestFit="1" customWidth="1"/>
    <col min="2305" max="2305" width="10" customWidth="1"/>
    <col min="2306" max="2306" width="10.5546875" bestFit="1" customWidth="1"/>
    <col min="2307" max="2307" width="12.44140625" bestFit="1" customWidth="1"/>
    <col min="2561" max="2561" width="10" customWidth="1"/>
    <col min="2562" max="2562" width="10.5546875" bestFit="1" customWidth="1"/>
    <col min="2563" max="2563" width="12.44140625" bestFit="1" customWidth="1"/>
    <col min="2817" max="2817" width="10" customWidth="1"/>
    <col min="2818" max="2818" width="10.5546875" bestFit="1" customWidth="1"/>
    <col min="2819" max="2819" width="12.44140625" bestFit="1" customWidth="1"/>
    <col min="3073" max="3073" width="10" customWidth="1"/>
    <col min="3074" max="3074" width="10.5546875" bestFit="1" customWidth="1"/>
    <col min="3075" max="3075" width="12.44140625" bestFit="1" customWidth="1"/>
    <col min="3329" max="3329" width="10" customWidth="1"/>
    <col min="3330" max="3330" width="10.5546875" bestFit="1" customWidth="1"/>
    <col min="3331" max="3331" width="12.44140625" bestFit="1" customWidth="1"/>
    <col min="3585" max="3585" width="10" customWidth="1"/>
    <col min="3586" max="3586" width="10.5546875" bestFit="1" customWidth="1"/>
    <col min="3587" max="3587" width="12.44140625" bestFit="1" customWidth="1"/>
    <col min="3841" max="3841" width="10" customWidth="1"/>
    <col min="3842" max="3842" width="10.5546875" bestFit="1" customWidth="1"/>
    <col min="3843" max="3843" width="12.44140625" bestFit="1" customWidth="1"/>
    <col min="4097" max="4097" width="10" customWidth="1"/>
    <col min="4098" max="4098" width="10.5546875" bestFit="1" customWidth="1"/>
    <col min="4099" max="4099" width="12.44140625" bestFit="1" customWidth="1"/>
    <col min="4353" max="4353" width="10" customWidth="1"/>
    <col min="4354" max="4354" width="10.5546875" bestFit="1" customWidth="1"/>
    <col min="4355" max="4355" width="12.44140625" bestFit="1" customWidth="1"/>
    <col min="4609" max="4609" width="10" customWidth="1"/>
    <col min="4610" max="4610" width="10.5546875" bestFit="1" customWidth="1"/>
    <col min="4611" max="4611" width="12.44140625" bestFit="1" customWidth="1"/>
    <col min="4865" max="4865" width="10" customWidth="1"/>
    <col min="4866" max="4866" width="10.5546875" bestFit="1" customWidth="1"/>
    <col min="4867" max="4867" width="12.44140625" bestFit="1" customWidth="1"/>
    <col min="5121" max="5121" width="10" customWidth="1"/>
    <col min="5122" max="5122" width="10.5546875" bestFit="1" customWidth="1"/>
    <col min="5123" max="5123" width="12.44140625" bestFit="1" customWidth="1"/>
    <col min="5377" max="5377" width="10" customWidth="1"/>
    <col min="5378" max="5378" width="10.5546875" bestFit="1" customWidth="1"/>
    <col min="5379" max="5379" width="12.44140625" bestFit="1" customWidth="1"/>
    <col min="5633" max="5633" width="10" customWidth="1"/>
    <col min="5634" max="5634" width="10.5546875" bestFit="1" customWidth="1"/>
    <col min="5635" max="5635" width="12.44140625" bestFit="1" customWidth="1"/>
    <col min="5889" max="5889" width="10" customWidth="1"/>
    <col min="5890" max="5890" width="10.5546875" bestFit="1" customWidth="1"/>
    <col min="5891" max="5891" width="12.44140625" bestFit="1" customWidth="1"/>
    <col min="6145" max="6145" width="10" customWidth="1"/>
    <col min="6146" max="6146" width="10.5546875" bestFit="1" customWidth="1"/>
    <col min="6147" max="6147" width="12.44140625" bestFit="1" customWidth="1"/>
    <col min="6401" max="6401" width="10" customWidth="1"/>
    <col min="6402" max="6402" width="10.5546875" bestFit="1" customWidth="1"/>
    <col min="6403" max="6403" width="12.44140625" bestFit="1" customWidth="1"/>
    <col min="6657" max="6657" width="10" customWidth="1"/>
    <col min="6658" max="6658" width="10.5546875" bestFit="1" customWidth="1"/>
    <col min="6659" max="6659" width="12.44140625" bestFit="1" customWidth="1"/>
    <col min="6913" max="6913" width="10" customWidth="1"/>
    <col min="6914" max="6914" width="10.5546875" bestFit="1" customWidth="1"/>
    <col min="6915" max="6915" width="12.44140625" bestFit="1" customWidth="1"/>
    <col min="7169" max="7169" width="10" customWidth="1"/>
    <col min="7170" max="7170" width="10.5546875" bestFit="1" customWidth="1"/>
    <col min="7171" max="7171" width="12.44140625" bestFit="1" customWidth="1"/>
    <col min="7425" max="7425" width="10" customWidth="1"/>
    <col min="7426" max="7426" width="10.5546875" bestFit="1" customWidth="1"/>
    <col min="7427" max="7427" width="12.44140625" bestFit="1" customWidth="1"/>
    <col min="7681" max="7681" width="10" customWidth="1"/>
    <col min="7682" max="7682" width="10.5546875" bestFit="1" customWidth="1"/>
    <col min="7683" max="7683" width="12.44140625" bestFit="1" customWidth="1"/>
    <col min="7937" max="7937" width="10" customWidth="1"/>
    <col min="7938" max="7938" width="10.5546875" bestFit="1" customWidth="1"/>
    <col min="7939" max="7939" width="12.44140625" bestFit="1" customWidth="1"/>
    <col min="8193" max="8193" width="10" customWidth="1"/>
    <col min="8194" max="8194" width="10.5546875" bestFit="1" customWidth="1"/>
    <col min="8195" max="8195" width="12.44140625" bestFit="1" customWidth="1"/>
    <col min="8449" max="8449" width="10" customWidth="1"/>
    <col min="8450" max="8450" width="10.5546875" bestFit="1" customWidth="1"/>
    <col min="8451" max="8451" width="12.44140625" bestFit="1" customWidth="1"/>
    <col min="8705" max="8705" width="10" customWidth="1"/>
    <col min="8706" max="8706" width="10.5546875" bestFit="1" customWidth="1"/>
    <col min="8707" max="8707" width="12.44140625" bestFit="1" customWidth="1"/>
    <col min="8961" max="8961" width="10" customWidth="1"/>
    <col min="8962" max="8962" width="10.5546875" bestFit="1" customWidth="1"/>
    <col min="8963" max="8963" width="12.44140625" bestFit="1" customWidth="1"/>
    <col min="9217" max="9217" width="10" customWidth="1"/>
    <col min="9218" max="9218" width="10.5546875" bestFit="1" customWidth="1"/>
    <col min="9219" max="9219" width="12.44140625" bestFit="1" customWidth="1"/>
    <col min="9473" max="9473" width="10" customWidth="1"/>
    <col min="9474" max="9474" width="10.5546875" bestFit="1" customWidth="1"/>
    <col min="9475" max="9475" width="12.44140625" bestFit="1" customWidth="1"/>
    <col min="9729" max="9729" width="10" customWidth="1"/>
    <col min="9730" max="9730" width="10.5546875" bestFit="1" customWidth="1"/>
    <col min="9731" max="9731" width="12.44140625" bestFit="1" customWidth="1"/>
    <col min="9985" max="9985" width="10" customWidth="1"/>
    <col min="9986" max="9986" width="10.5546875" bestFit="1" customWidth="1"/>
    <col min="9987" max="9987" width="12.44140625" bestFit="1" customWidth="1"/>
    <col min="10241" max="10241" width="10" customWidth="1"/>
    <col min="10242" max="10242" width="10.5546875" bestFit="1" customWidth="1"/>
    <col min="10243" max="10243" width="12.44140625" bestFit="1" customWidth="1"/>
    <col min="10497" max="10497" width="10" customWidth="1"/>
    <col min="10498" max="10498" width="10.5546875" bestFit="1" customWidth="1"/>
    <col min="10499" max="10499" width="12.44140625" bestFit="1" customWidth="1"/>
    <col min="10753" max="10753" width="10" customWidth="1"/>
    <col min="10754" max="10754" width="10.5546875" bestFit="1" customWidth="1"/>
    <col min="10755" max="10755" width="12.44140625" bestFit="1" customWidth="1"/>
    <col min="11009" max="11009" width="10" customWidth="1"/>
    <col min="11010" max="11010" width="10.5546875" bestFit="1" customWidth="1"/>
    <col min="11011" max="11011" width="12.44140625" bestFit="1" customWidth="1"/>
    <col min="11265" max="11265" width="10" customWidth="1"/>
    <col min="11266" max="11266" width="10.5546875" bestFit="1" customWidth="1"/>
    <col min="11267" max="11267" width="12.44140625" bestFit="1" customWidth="1"/>
    <col min="11521" max="11521" width="10" customWidth="1"/>
    <col min="11522" max="11522" width="10.5546875" bestFit="1" customWidth="1"/>
    <col min="11523" max="11523" width="12.44140625" bestFit="1" customWidth="1"/>
    <col min="11777" max="11777" width="10" customWidth="1"/>
    <col min="11778" max="11778" width="10.5546875" bestFit="1" customWidth="1"/>
    <col min="11779" max="11779" width="12.44140625" bestFit="1" customWidth="1"/>
    <col min="12033" max="12033" width="10" customWidth="1"/>
    <col min="12034" max="12034" width="10.5546875" bestFit="1" customWidth="1"/>
    <col min="12035" max="12035" width="12.44140625" bestFit="1" customWidth="1"/>
    <col min="12289" max="12289" width="10" customWidth="1"/>
    <col min="12290" max="12290" width="10.5546875" bestFit="1" customWidth="1"/>
    <col min="12291" max="12291" width="12.44140625" bestFit="1" customWidth="1"/>
    <col min="12545" max="12545" width="10" customWidth="1"/>
    <col min="12546" max="12546" width="10.5546875" bestFit="1" customWidth="1"/>
    <col min="12547" max="12547" width="12.44140625" bestFit="1" customWidth="1"/>
    <col min="12801" max="12801" width="10" customWidth="1"/>
    <col min="12802" max="12802" width="10.5546875" bestFit="1" customWidth="1"/>
    <col min="12803" max="12803" width="12.44140625" bestFit="1" customWidth="1"/>
    <col min="13057" max="13057" width="10" customWidth="1"/>
    <col min="13058" max="13058" width="10.5546875" bestFit="1" customWidth="1"/>
    <col min="13059" max="13059" width="12.44140625" bestFit="1" customWidth="1"/>
    <col min="13313" max="13313" width="10" customWidth="1"/>
    <col min="13314" max="13314" width="10.5546875" bestFit="1" customWidth="1"/>
    <col min="13315" max="13315" width="12.44140625" bestFit="1" customWidth="1"/>
    <col min="13569" max="13569" width="10" customWidth="1"/>
    <col min="13570" max="13570" width="10.5546875" bestFit="1" customWidth="1"/>
    <col min="13571" max="13571" width="12.44140625" bestFit="1" customWidth="1"/>
    <col min="13825" max="13825" width="10" customWidth="1"/>
    <col min="13826" max="13826" width="10.5546875" bestFit="1" customWidth="1"/>
    <col min="13827" max="13827" width="12.44140625" bestFit="1" customWidth="1"/>
    <col min="14081" max="14081" width="10" customWidth="1"/>
    <col min="14082" max="14082" width="10.5546875" bestFit="1" customWidth="1"/>
    <col min="14083" max="14083" width="12.44140625" bestFit="1" customWidth="1"/>
    <col min="14337" max="14337" width="10" customWidth="1"/>
    <col min="14338" max="14338" width="10.5546875" bestFit="1" customWidth="1"/>
    <col min="14339" max="14339" width="12.44140625" bestFit="1" customWidth="1"/>
    <col min="14593" max="14593" width="10" customWidth="1"/>
    <col min="14594" max="14594" width="10.5546875" bestFit="1" customWidth="1"/>
    <col min="14595" max="14595" width="12.44140625" bestFit="1" customWidth="1"/>
    <col min="14849" max="14849" width="10" customWidth="1"/>
    <col min="14850" max="14850" width="10.5546875" bestFit="1" customWidth="1"/>
    <col min="14851" max="14851" width="12.44140625" bestFit="1" customWidth="1"/>
    <col min="15105" max="15105" width="10" customWidth="1"/>
    <col min="15106" max="15106" width="10.5546875" bestFit="1" customWidth="1"/>
    <col min="15107" max="15107" width="12.44140625" bestFit="1" customWidth="1"/>
    <col min="15361" max="15361" width="10" customWidth="1"/>
    <col min="15362" max="15362" width="10.5546875" bestFit="1" customWidth="1"/>
    <col min="15363" max="15363" width="12.44140625" bestFit="1" customWidth="1"/>
    <col min="15617" max="15617" width="10" customWidth="1"/>
    <col min="15618" max="15618" width="10.5546875" bestFit="1" customWidth="1"/>
    <col min="15619" max="15619" width="12.44140625" bestFit="1" customWidth="1"/>
    <col min="15873" max="15873" width="10" customWidth="1"/>
    <col min="15874" max="15874" width="10.5546875" bestFit="1" customWidth="1"/>
    <col min="15875" max="15875" width="12.44140625" bestFit="1" customWidth="1"/>
    <col min="16129" max="16129" width="10" customWidth="1"/>
    <col min="16130" max="16130" width="10.5546875" bestFit="1" customWidth="1"/>
    <col min="16131" max="16131" width="12.44140625" bestFit="1" customWidth="1"/>
  </cols>
  <sheetData>
    <row r="1" spans="1:11" x14ac:dyDescent="0.3">
      <c r="A1" s="1" t="s">
        <v>145</v>
      </c>
    </row>
    <row r="2" spans="1:11" x14ac:dyDescent="0.3">
      <c r="A2" s="1" t="s">
        <v>146</v>
      </c>
    </row>
    <row r="3" spans="1:11" x14ac:dyDescent="0.3">
      <c r="A3" s="1" t="s">
        <v>147</v>
      </c>
    </row>
    <row r="4" spans="1:11" x14ac:dyDescent="0.3">
      <c r="A4" s="1" t="s">
        <v>148</v>
      </c>
    </row>
    <row r="5" spans="1:11" x14ac:dyDescent="0.3">
      <c r="A5" s="1" t="s">
        <v>149</v>
      </c>
    </row>
    <row r="6" spans="1:11" x14ac:dyDescent="0.3">
      <c r="A6" s="1" t="s">
        <v>150</v>
      </c>
      <c r="B6" s="1">
        <v>1</v>
      </c>
      <c r="C6" s="1">
        <v>2</v>
      </c>
      <c r="D6" s="1">
        <v>3</v>
      </c>
      <c r="E6" s="1">
        <v>4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</row>
    <row r="7" spans="1:11" x14ac:dyDescent="0.3">
      <c r="A7" s="1" t="s">
        <v>278</v>
      </c>
      <c r="B7" s="1">
        <v>226</v>
      </c>
      <c r="C7" s="1">
        <v>803</v>
      </c>
      <c r="D7" s="1">
        <v>625</v>
      </c>
      <c r="E7" s="1">
        <v>871</v>
      </c>
      <c r="F7" s="1">
        <v>326</v>
      </c>
      <c r="G7" s="1">
        <v>288</v>
      </c>
      <c r="H7" s="1">
        <v>724</v>
      </c>
      <c r="I7" s="1">
        <v>149</v>
      </c>
      <c r="J7" s="1">
        <v>637</v>
      </c>
      <c r="K7" s="1">
        <v>807</v>
      </c>
    </row>
    <row r="8" spans="1:11" x14ac:dyDescent="0.3">
      <c r="A8" s="1" t="s">
        <v>279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 t="s">
        <v>280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 t="s">
        <v>281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</row>
    <row r="13" spans="1:11" x14ac:dyDescent="0.3">
      <c r="A13" s="1"/>
    </row>
    <row r="14" spans="1:11" x14ac:dyDescent="0.3">
      <c r="A14" s="10" t="s">
        <v>20</v>
      </c>
      <c r="B14" s="18">
        <v>10</v>
      </c>
    </row>
    <row r="16" spans="1:11" x14ac:dyDescent="0.3">
      <c r="A16" s="29" t="s">
        <v>55</v>
      </c>
      <c r="B16" s="30">
        <f>SUM(B7:K7)/B14</f>
        <v>545.6</v>
      </c>
    </row>
    <row r="17" spans="1:13" x14ac:dyDescent="0.3">
      <c r="A17" t="s">
        <v>282</v>
      </c>
      <c r="B17">
        <f>(B7-$B16)^2</f>
        <v>102144.16000000002</v>
      </c>
      <c r="C17">
        <f t="shared" ref="C17:K17" si="0">(C7-$B16)^2</f>
        <v>66254.759999999995</v>
      </c>
      <c r="D17">
        <f t="shared" si="0"/>
        <v>6304.359999999996</v>
      </c>
      <c r="E17">
        <f t="shared" si="0"/>
        <v>105885.15999999999</v>
      </c>
      <c r="F17">
        <f t="shared" si="0"/>
        <v>48224.160000000011</v>
      </c>
      <c r="G17">
        <f t="shared" si="0"/>
        <v>66357.760000000009</v>
      </c>
      <c r="H17">
        <f t="shared" si="0"/>
        <v>31826.55999999999</v>
      </c>
      <c r="I17">
        <f t="shared" si="0"/>
        <v>157291.56000000003</v>
      </c>
      <c r="J17">
        <f t="shared" si="0"/>
        <v>8353.9599999999955</v>
      </c>
      <c r="K17">
        <f t="shared" si="0"/>
        <v>68329.959999999992</v>
      </c>
      <c r="L17" s="15" t="s">
        <v>283</v>
      </c>
      <c r="M17">
        <f>SUM(B17:K17)/9</f>
        <v>73441.377777777787</v>
      </c>
    </row>
    <row r="18" spans="1:13" x14ac:dyDescent="0.3">
      <c r="A18" t="s">
        <v>14</v>
      </c>
    </row>
    <row r="19" spans="1:13" x14ac:dyDescent="0.3">
      <c r="A19" s="14" t="s">
        <v>15</v>
      </c>
      <c r="B19">
        <v>0.95</v>
      </c>
    </row>
    <row r="20" spans="1:13" x14ac:dyDescent="0.3">
      <c r="A20" s="11" t="s">
        <v>284</v>
      </c>
      <c r="B20" s="16">
        <f>TINV(1-B19,9)</f>
        <v>2.2621571627982049</v>
      </c>
    </row>
    <row r="21" spans="1:13" x14ac:dyDescent="0.3">
      <c r="A21" s="11"/>
      <c r="B21" s="28"/>
    </row>
    <row r="22" spans="1:13" x14ac:dyDescent="0.3">
      <c r="A22" s="11" t="s">
        <v>175</v>
      </c>
      <c r="F22">
        <f>B16-B20*SQRT(M17/B14)</f>
        <v>351.73777987384153</v>
      </c>
    </row>
    <row r="23" spans="1:13" x14ac:dyDescent="0.3">
      <c r="A23" s="11" t="s">
        <v>176</v>
      </c>
      <c r="F23">
        <f>B16+B20*SQRT(M17/B14)</f>
        <v>739.46222012615851</v>
      </c>
    </row>
    <row r="24" spans="1:13" x14ac:dyDescent="0.3">
      <c r="A24" s="10"/>
    </row>
    <row r="25" spans="1:13" x14ac:dyDescent="0.3">
      <c r="A25" s="10" t="s">
        <v>41</v>
      </c>
    </row>
    <row r="26" spans="1:13" x14ac:dyDescent="0.3">
      <c r="A26" s="10" t="s">
        <v>105</v>
      </c>
      <c r="B26">
        <f>(B16-400)/SQRT(B17/10)</f>
        <v>1.4406371317913518</v>
      </c>
    </row>
    <row r="27" spans="1:13" x14ac:dyDescent="0.3">
      <c r="A27" s="14" t="s">
        <v>53</v>
      </c>
      <c r="B27">
        <v>0.98</v>
      </c>
    </row>
    <row r="28" spans="1:13" x14ac:dyDescent="0.3">
      <c r="A28" s="11" t="s">
        <v>284</v>
      </c>
      <c r="B28" s="16">
        <f>-TINV(1-B27,9)</f>
        <v>-2.8214379250258079</v>
      </c>
    </row>
    <row r="29" spans="1:13" x14ac:dyDescent="0.3">
      <c r="A29" s="10" t="s">
        <v>85</v>
      </c>
    </row>
    <row r="30" spans="1:13" x14ac:dyDescent="0.3">
      <c r="A30" s="10"/>
    </row>
    <row r="31" spans="1:13" x14ac:dyDescent="0.3">
      <c r="A31" s="10" t="s">
        <v>285</v>
      </c>
    </row>
    <row r="32" spans="1:13" x14ac:dyDescent="0.3">
      <c r="A32" s="10" t="s">
        <v>58</v>
      </c>
      <c r="B32">
        <f>TDIST(B26,9,1)</f>
        <v>9.1777603609719552E-2</v>
      </c>
    </row>
    <row r="33" spans="1:1" x14ac:dyDescent="0.3">
      <c r="A33" s="10"/>
    </row>
    <row r="46" spans="1:1" x14ac:dyDescent="0.3">
      <c r="A46" s="3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51"/>
  <sheetViews>
    <sheetView workbookViewId="0">
      <selection sqref="A1:XFD1048576"/>
    </sheetView>
  </sheetViews>
  <sheetFormatPr defaultRowHeight="14.4" x14ac:dyDescent="0.3"/>
  <cols>
    <col min="2" max="2" width="10.5546875" bestFit="1" customWidth="1"/>
    <col min="3" max="3" width="12.44140625" bestFit="1" customWidth="1"/>
    <col min="258" max="258" width="10.5546875" bestFit="1" customWidth="1"/>
    <col min="259" max="259" width="12.44140625" bestFit="1" customWidth="1"/>
    <col min="514" max="514" width="10.5546875" bestFit="1" customWidth="1"/>
    <col min="515" max="515" width="12.44140625" bestFit="1" customWidth="1"/>
    <col min="770" max="770" width="10.5546875" bestFit="1" customWidth="1"/>
    <col min="771" max="771" width="12.44140625" bestFit="1" customWidth="1"/>
    <col min="1026" max="1026" width="10.5546875" bestFit="1" customWidth="1"/>
    <col min="1027" max="1027" width="12.44140625" bestFit="1" customWidth="1"/>
    <col min="1282" max="1282" width="10.5546875" bestFit="1" customWidth="1"/>
    <col min="1283" max="1283" width="12.44140625" bestFit="1" customWidth="1"/>
    <col min="1538" max="1538" width="10.5546875" bestFit="1" customWidth="1"/>
    <col min="1539" max="1539" width="12.44140625" bestFit="1" customWidth="1"/>
    <col min="1794" max="1794" width="10.5546875" bestFit="1" customWidth="1"/>
    <col min="1795" max="1795" width="12.44140625" bestFit="1" customWidth="1"/>
    <col min="2050" max="2050" width="10.5546875" bestFit="1" customWidth="1"/>
    <col min="2051" max="2051" width="12.44140625" bestFit="1" customWidth="1"/>
    <col min="2306" max="2306" width="10.5546875" bestFit="1" customWidth="1"/>
    <col min="2307" max="2307" width="12.44140625" bestFit="1" customWidth="1"/>
    <col min="2562" max="2562" width="10.5546875" bestFit="1" customWidth="1"/>
    <col min="2563" max="2563" width="12.44140625" bestFit="1" customWidth="1"/>
    <col min="2818" max="2818" width="10.5546875" bestFit="1" customWidth="1"/>
    <col min="2819" max="2819" width="12.44140625" bestFit="1" customWidth="1"/>
    <col min="3074" max="3074" width="10.5546875" bestFit="1" customWidth="1"/>
    <col min="3075" max="3075" width="12.44140625" bestFit="1" customWidth="1"/>
    <col min="3330" max="3330" width="10.5546875" bestFit="1" customWidth="1"/>
    <col min="3331" max="3331" width="12.44140625" bestFit="1" customWidth="1"/>
    <col min="3586" max="3586" width="10.5546875" bestFit="1" customWidth="1"/>
    <col min="3587" max="3587" width="12.44140625" bestFit="1" customWidth="1"/>
    <col min="3842" max="3842" width="10.5546875" bestFit="1" customWidth="1"/>
    <col min="3843" max="3843" width="12.44140625" bestFit="1" customWidth="1"/>
    <col min="4098" max="4098" width="10.5546875" bestFit="1" customWidth="1"/>
    <col min="4099" max="4099" width="12.44140625" bestFit="1" customWidth="1"/>
    <col min="4354" max="4354" width="10.5546875" bestFit="1" customWidth="1"/>
    <col min="4355" max="4355" width="12.44140625" bestFit="1" customWidth="1"/>
    <col min="4610" max="4610" width="10.5546875" bestFit="1" customWidth="1"/>
    <col min="4611" max="4611" width="12.44140625" bestFit="1" customWidth="1"/>
    <col min="4866" max="4866" width="10.5546875" bestFit="1" customWidth="1"/>
    <col min="4867" max="4867" width="12.44140625" bestFit="1" customWidth="1"/>
    <col min="5122" max="5122" width="10.5546875" bestFit="1" customWidth="1"/>
    <col min="5123" max="5123" width="12.44140625" bestFit="1" customWidth="1"/>
    <col min="5378" max="5378" width="10.5546875" bestFit="1" customWidth="1"/>
    <col min="5379" max="5379" width="12.44140625" bestFit="1" customWidth="1"/>
    <col min="5634" max="5634" width="10.5546875" bestFit="1" customWidth="1"/>
    <col min="5635" max="5635" width="12.44140625" bestFit="1" customWidth="1"/>
    <col min="5890" max="5890" width="10.5546875" bestFit="1" customWidth="1"/>
    <col min="5891" max="5891" width="12.44140625" bestFit="1" customWidth="1"/>
    <col min="6146" max="6146" width="10.5546875" bestFit="1" customWidth="1"/>
    <col min="6147" max="6147" width="12.44140625" bestFit="1" customWidth="1"/>
    <col min="6402" max="6402" width="10.5546875" bestFit="1" customWidth="1"/>
    <col min="6403" max="6403" width="12.44140625" bestFit="1" customWidth="1"/>
    <col min="6658" max="6658" width="10.5546875" bestFit="1" customWidth="1"/>
    <col min="6659" max="6659" width="12.44140625" bestFit="1" customWidth="1"/>
    <col min="6914" max="6914" width="10.5546875" bestFit="1" customWidth="1"/>
    <col min="6915" max="6915" width="12.44140625" bestFit="1" customWidth="1"/>
    <col min="7170" max="7170" width="10.5546875" bestFit="1" customWidth="1"/>
    <col min="7171" max="7171" width="12.44140625" bestFit="1" customWidth="1"/>
    <col min="7426" max="7426" width="10.5546875" bestFit="1" customWidth="1"/>
    <col min="7427" max="7427" width="12.44140625" bestFit="1" customWidth="1"/>
    <col min="7682" max="7682" width="10.5546875" bestFit="1" customWidth="1"/>
    <col min="7683" max="7683" width="12.44140625" bestFit="1" customWidth="1"/>
    <col min="7938" max="7938" width="10.5546875" bestFit="1" customWidth="1"/>
    <col min="7939" max="7939" width="12.44140625" bestFit="1" customWidth="1"/>
    <col min="8194" max="8194" width="10.5546875" bestFit="1" customWidth="1"/>
    <col min="8195" max="8195" width="12.44140625" bestFit="1" customWidth="1"/>
    <col min="8450" max="8450" width="10.5546875" bestFit="1" customWidth="1"/>
    <col min="8451" max="8451" width="12.44140625" bestFit="1" customWidth="1"/>
    <col min="8706" max="8706" width="10.5546875" bestFit="1" customWidth="1"/>
    <col min="8707" max="8707" width="12.44140625" bestFit="1" customWidth="1"/>
    <col min="8962" max="8962" width="10.5546875" bestFit="1" customWidth="1"/>
    <col min="8963" max="8963" width="12.44140625" bestFit="1" customWidth="1"/>
    <col min="9218" max="9218" width="10.5546875" bestFit="1" customWidth="1"/>
    <col min="9219" max="9219" width="12.44140625" bestFit="1" customWidth="1"/>
    <col min="9474" max="9474" width="10.5546875" bestFit="1" customWidth="1"/>
    <col min="9475" max="9475" width="12.44140625" bestFit="1" customWidth="1"/>
    <col min="9730" max="9730" width="10.5546875" bestFit="1" customWidth="1"/>
    <col min="9731" max="9731" width="12.44140625" bestFit="1" customWidth="1"/>
    <col min="9986" max="9986" width="10.5546875" bestFit="1" customWidth="1"/>
    <col min="9987" max="9987" width="12.44140625" bestFit="1" customWidth="1"/>
    <col min="10242" max="10242" width="10.5546875" bestFit="1" customWidth="1"/>
    <col min="10243" max="10243" width="12.44140625" bestFit="1" customWidth="1"/>
    <col min="10498" max="10498" width="10.5546875" bestFit="1" customWidth="1"/>
    <col min="10499" max="10499" width="12.44140625" bestFit="1" customWidth="1"/>
    <col min="10754" max="10754" width="10.5546875" bestFit="1" customWidth="1"/>
    <col min="10755" max="10755" width="12.44140625" bestFit="1" customWidth="1"/>
    <col min="11010" max="11010" width="10.5546875" bestFit="1" customWidth="1"/>
    <col min="11011" max="11011" width="12.44140625" bestFit="1" customWidth="1"/>
    <col min="11266" max="11266" width="10.5546875" bestFit="1" customWidth="1"/>
    <col min="11267" max="11267" width="12.44140625" bestFit="1" customWidth="1"/>
    <col min="11522" max="11522" width="10.5546875" bestFit="1" customWidth="1"/>
    <col min="11523" max="11523" width="12.44140625" bestFit="1" customWidth="1"/>
    <col min="11778" max="11778" width="10.5546875" bestFit="1" customWidth="1"/>
    <col min="11779" max="11779" width="12.44140625" bestFit="1" customWidth="1"/>
    <col min="12034" max="12034" width="10.5546875" bestFit="1" customWidth="1"/>
    <col min="12035" max="12035" width="12.44140625" bestFit="1" customWidth="1"/>
    <col min="12290" max="12290" width="10.5546875" bestFit="1" customWidth="1"/>
    <col min="12291" max="12291" width="12.44140625" bestFit="1" customWidth="1"/>
    <col min="12546" max="12546" width="10.5546875" bestFit="1" customWidth="1"/>
    <col min="12547" max="12547" width="12.44140625" bestFit="1" customWidth="1"/>
    <col min="12802" max="12802" width="10.5546875" bestFit="1" customWidth="1"/>
    <col min="12803" max="12803" width="12.44140625" bestFit="1" customWidth="1"/>
    <col min="13058" max="13058" width="10.5546875" bestFit="1" customWidth="1"/>
    <col min="13059" max="13059" width="12.44140625" bestFit="1" customWidth="1"/>
    <col min="13314" max="13314" width="10.5546875" bestFit="1" customWidth="1"/>
    <col min="13315" max="13315" width="12.44140625" bestFit="1" customWidth="1"/>
    <col min="13570" max="13570" width="10.5546875" bestFit="1" customWidth="1"/>
    <col min="13571" max="13571" width="12.44140625" bestFit="1" customWidth="1"/>
    <col min="13826" max="13826" width="10.5546875" bestFit="1" customWidth="1"/>
    <col min="13827" max="13827" width="12.44140625" bestFit="1" customWidth="1"/>
    <col min="14082" max="14082" width="10.5546875" bestFit="1" customWidth="1"/>
    <col min="14083" max="14083" width="12.44140625" bestFit="1" customWidth="1"/>
    <col min="14338" max="14338" width="10.5546875" bestFit="1" customWidth="1"/>
    <col min="14339" max="14339" width="12.44140625" bestFit="1" customWidth="1"/>
    <col min="14594" max="14594" width="10.5546875" bestFit="1" customWidth="1"/>
    <col min="14595" max="14595" width="12.44140625" bestFit="1" customWidth="1"/>
    <col min="14850" max="14850" width="10.5546875" bestFit="1" customWidth="1"/>
    <col min="14851" max="14851" width="12.44140625" bestFit="1" customWidth="1"/>
    <col min="15106" max="15106" width="10.5546875" bestFit="1" customWidth="1"/>
    <col min="15107" max="15107" width="12.44140625" bestFit="1" customWidth="1"/>
    <col min="15362" max="15362" width="10.5546875" bestFit="1" customWidth="1"/>
    <col min="15363" max="15363" width="12.44140625" bestFit="1" customWidth="1"/>
    <col min="15618" max="15618" width="10.5546875" bestFit="1" customWidth="1"/>
    <col min="15619" max="15619" width="12.44140625" bestFit="1" customWidth="1"/>
    <col min="15874" max="15874" width="10.5546875" bestFit="1" customWidth="1"/>
    <col min="15875" max="15875" width="12.44140625" bestFit="1" customWidth="1"/>
    <col min="16130" max="16130" width="10.5546875" bestFit="1" customWidth="1"/>
    <col min="16131" max="16131" width="12.44140625" bestFit="1" customWidth="1"/>
  </cols>
  <sheetData>
    <row r="1" spans="1:2" x14ac:dyDescent="0.3">
      <c r="A1" s="1" t="s">
        <v>164</v>
      </c>
    </row>
    <row r="2" spans="1:2" x14ac:dyDescent="0.3">
      <c r="A2" s="1" t="s">
        <v>165</v>
      </c>
    </row>
    <row r="3" spans="1:2" x14ac:dyDescent="0.3">
      <c r="A3" s="1" t="s">
        <v>166</v>
      </c>
    </row>
    <row r="4" spans="1:2" x14ac:dyDescent="0.3">
      <c r="A4" s="1" t="s">
        <v>167</v>
      </c>
    </row>
    <row r="5" spans="1:2" x14ac:dyDescent="0.3">
      <c r="A5" s="1" t="s">
        <v>168</v>
      </c>
    </row>
    <row r="6" spans="1:2" x14ac:dyDescent="0.3">
      <c r="A6" s="1" t="s">
        <v>169</v>
      </c>
    </row>
    <row r="7" spans="1:2" x14ac:dyDescent="0.3">
      <c r="A7" s="1" t="s">
        <v>170</v>
      </c>
    </row>
    <row r="8" spans="1:2" x14ac:dyDescent="0.3">
      <c r="A8" s="1" t="s">
        <v>171</v>
      </c>
    </row>
    <row r="9" spans="1:2" x14ac:dyDescent="0.3">
      <c r="A9" s="1" t="s">
        <v>172</v>
      </c>
    </row>
    <row r="10" spans="1:2" x14ac:dyDescent="0.3">
      <c r="A10" s="1"/>
    </row>
    <row r="11" spans="1:2" x14ac:dyDescent="0.3">
      <c r="A11" s="1"/>
    </row>
    <row r="12" spans="1:2" x14ac:dyDescent="0.3">
      <c r="A12" s="10" t="s">
        <v>20</v>
      </c>
      <c r="B12" s="18">
        <v>40</v>
      </c>
    </row>
    <row r="14" spans="1:2" x14ac:dyDescent="0.3">
      <c r="A14" s="29" t="s">
        <v>13</v>
      </c>
      <c r="B14" s="30">
        <f>18/B12</f>
        <v>0.45</v>
      </c>
    </row>
    <row r="16" spans="1:2" x14ac:dyDescent="0.3">
      <c r="A16" t="s">
        <v>14</v>
      </c>
    </row>
    <row r="17" spans="1:201" x14ac:dyDescent="0.3">
      <c r="A17" s="14" t="s">
        <v>53</v>
      </c>
      <c r="B17">
        <v>0.05</v>
      </c>
    </row>
    <row r="18" spans="1:201" x14ac:dyDescent="0.3">
      <c r="A18" s="11" t="s">
        <v>38</v>
      </c>
      <c r="B18" s="16">
        <f>-NORMSINV(1-B17)</f>
        <v>-1.6448536269514715</v>
      </c>
    </row>
    <row r="19" spans="1:201" x14ac:dyDescent="0.3">
      <c r="A19" s="10" t="s">
        <v>84</v>
      </c>
      <c r="B19" s="18"/>
      <c r="C19">
        <f>(B14-0.6)/SQRT(0.6*(1-0.6)/B12)</f>
        <v>-1.9364916731037081</v>
      </c>
    </row>
    <row r="20" spans="1:201" x14ac:dyDescent="0.3">
      <c r="A20" s="10"/>
      <c r="B20" s="18"/>
    </row>
    <row r="21" spans="1:201" x14ac:dyDescent="0.3">
      <c r="A21" s="10" t="s">
        <v>173</v>
      </c>
    </row>
    <row r="22" spans="1:201" x14ac:dyDescent="0.3">
      <c r="A22" s="10"/>
    </row>
    <row r="23" spans="1:201" x14ac:dyDescent="0.3">
      <c r="A23" s="10" t="s">
        <v>41</v>
      </c>
      <c r="B23" s="28"/>
    </row>
    <row r="24" spans="1:201" x14ac:dyDescent="0.3">
      <c r="A24" s="10" t="s">
        <v>13</v>
      </c>
      <c r="B24" s="30">
        <f>18/B12</f>
        <v>0.45</v>
      </c>
    </row>
    <row r="25" spans="1:201" x14ac:dyDescent="0.3">
      <c r="A25" s="14" t="s">
        <v>15</v>
      </c>
      <c r="B25">
        <v>0.9</v>
      </c>
    </row>
    <row r="26" spans="1:201" x14ac:dyDescent="0.3">
      <c r="A26" s="11" t="s">
        <v>174</v>
      </c>
      <c r="B26" s="16">
        <f>NORMSINV(0.95)</f>
        <v>1.6448536269514715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</row>
    <row r="27" spans="1:201" x14ac:dyDescent="0.3">
      <c r="A27" s="11"/>
      <c r="B27" s="28"/>
    </row>
    <row r="28" spans="1:201" x14ac:dyDescent="0.3">
      <c r="A28" s="11" t="s">
        <v>175</v>
      </c>
      <c r="F28">
        <f>B24-B26*SQRT(B24*(1-B24)/B12)</f>
        <v>0.32061472215813985</v>
      </c>
    </row>
    <row r="29" spans="1:201" x14ac:dyDescent="0.3">
      <c r="A29" s="11" t="s">
        <v>176</v>
      </c>
      <c r="F29">
        <f>B24+B26*SQRT(B24*(1-B24)/B12)</f>
        <v>0.57938527784186022</v>
      </c>
    </row>
    <row r="30" spans="1:201" x14ac:dyDescent="0.3">
      <c r="A30" s="10"/>
    </row>
    <row r="31" spans="1:201" x14ac:dyDescent="0.3">
      <c r="A31" s="10" t="s">
        <v>177</v>
      </c>
      <c r="C31">
        <f>F29-F28</f>
        <v>0.25877055568372037</v>
      </c>
    </row>
    <row r="32" spans="1:201" x14ac:dyDescent="0.3">
      <c r="A32" s="10" t="s">
        <v>22</v>
      </c>
    </row>
    <row r="33" spans="1:2" x14ac:dyDescent="0.3">
      <c r="A33" s="10" t="s">
        <v>178</v>
      </c>
      <c r="B33">
        <f>4*B26^2*B24*(1-B24)/0.1^2</f>
        <v>267.84880195544559</v>
      </c>
    </row>
    <row r="34" spans="1:2" x14ac:dyDescent="0.3">
      <c r="A34" s="10" t="s">
        <v>179</v>
      </c>
    </row>
    <row r="35" spans="1:2" x14ac:dyDescent="0.3">
      <c r="A35" s="10" t="s">
        <v>178</v>
      </c>
      <c r="B35">
        <f>4*B26^2*0.5^2/0.1^2</f>
        <v>270.55434540954099</v>
      </c>
    </row>
    <row r="51" spans="1:1" x14ac:dyDescent="0.3">
      <c r="A51" s="3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XFD1048576"/>
    </sheetView>
  </sheetViews>
  <sheetFormatPr defaultRowHeight="14.4" x14ac:dyDescent="0.3"/>
  <cols>
    <col min="1" max="1" width="19.44140625" customWidth="1"/>
    <col min="2" max="2" width="12.44140625" bestFit="1" customWidth="1"/>
    <col min="257" max="257" width="19.44140625" customWidth="1"/>
    <col min="258" max="258" width="12.44140625" bestFit="1" customWidth="1"/>
    <col min="513" max="513" width="19.44140625" customWidth="1"/>
    <col min="514" max="514" width="12.44140625" bestFit="1" customWidth="1"/>
    <col min="769" max="769" width="19.44140625" customWidth="1"/>
    <col min="770" max="770" width="12.44140625" bestFit="1" customWidth="1"/>
    <col min="1025" max="1025" width="19.44140625" customWidth="1"/>
    <col min="1026" max="1026" width="12.44140625" bestFit="1" customWidth="1"/>
    <col min="1281" max="1281" width="19.44140625" customWidth="1"/>
    <col min="1282" max="1282" width="12.44140625" bestFit="1" customWidth="1"/>
    <col min="1537" max="1537" width="19.44140625" customWidth="1"/>
    <col min="1538" max="1538" width="12.44140625" bestFit="1" customWidth="1"/>
    <col min="1793" max="1793" width="19.44140625" customWidth="1"/>
    <col min="1794" max="1794" width="12.44140625" bestFit="1" customWidth="1"/>
    <col min="2049" max="2049" width="19.44140625" customWidth="1"/>
    <col min="2050" max="2050" width="12.44140625" bestFit="1" customWidth="1"/>
    <col min="2305" max="2305" width="19.44140625" customWidth="1"/>
    <col min="2306" max="2306" width="12.44140625" bestFit="1" customWidth="1"/>
    <col min="2561" max="2561" width="19.44140625" customWidth="1"/>
    <col min="2562" max="2562" width="12.44140625" bestFit="1" customWidth="1"/>
    <col min="2817" max="2817" width="19.44140625" customWidth="1"/>
    <col min="2818" max="2818" width="12.44140625" bestFit="1" customWidth="1"/>
    <col min="3073" max="3073" width="19.44140625" customWidth="1"/>
    <col min="3074" max="3074" width="12.44140625" bestFit="1" customWidth="1"/>
    <col min="3329" max="3329" width="19.44140625" customWidth="1"/>
    <col min="3330" max="3330" width="12.44140625" bestFit="1" customWidth="1"/>
    <col min="3585" max="3585" width="19.44140625" customWidth="1"/>
    <col min="3586" max="3586" width="12.44140625" bestFit="1" customWidth="1"/>
    <col min="3841" max="3841" width="19.44140625" customWidth="1"/>
    <col min="3842" max="3842" width="12.44140625" bestFit="1" customWidth="1"/>
    <col min="4097" max="4097" width="19.44140625" customWidth="1"/>
    <col min="4098" max="4098" width="12.44140625" bestFit="1" customWidth="1"/>
    <col min="4353" max="4353" width="19.44140625" customWidth="1"/>
    <col min="4354" max="4354" width="12.44140625" bestFit="1" customWidth="1"/>
    <col min="4609" max="4609" width="19.44140625" customWidth="1"/>
    <col min="4610" max="4610" width="12.44140625" bestFit="1" customWidth="1"/>
    <col min="4865" max="4865" width="19.44140625" customWidth="1"/>
    <col min="4866" max="4866" width="12.44140625" bestFit="1" customWidth="1"/>
    <col min="5121" max="5121" width="19.44140625" customWidth="1"/>
    <col min="5122" max="5122" width="12.44140625" bestFit="1" customWidth="1"/>
    <col min="5377" max="5377" width="19.44140625" customWidth="1"/>
    <col min="5378" max="5378" width="12.44140625" bestFit="1" customWidth="1"/>
    <col min="5633" max="5633" width="19.44140625" customWidth="1"/>
    <col min="5634" max="5634" width="12.44140625" bestFit="1" customWidth="1"/>
    <col min="5889" max="5889" width="19.44140625" customWidth="1"/>
    <col min="5890" max="5890" width="12.44140625" bestFit="1" customWidth="1"/>
    <col min="6145" max="6145" width="19.44140625" customWidth="1"/>
    <col min="6146" max="6146" width="12.44140625" bestFit="1" customWidth="1"/>
    <col min="6401" max="6401" width="19.44140625" customWidth="1"/>
    <col min="6402" max="6402" width="12.44140625" bestFit="1" customWidth="1"/>
    <col min="6657" max="6657" width="19.44140625" customWidth="1"/>
    <col min="6658" max="6658" width="12.44140625" bestFit="1" customWidth="1"/>
    <col min="6913" max="6913" width="19.44140625" customWidth="1"/>
    <col min="6914" max="6914" width="12.44140625" bestFit="1" customWidth="1"/>
    <col min="7169" max="7169" width="19.44140625" customWidth="1"/>
    <col min="7170" max="7170" width="12.44140625" bestFit="1" customWidth="1"/>
    <col min="7425" max="7425" width="19.44140625" customWidth="1"/>
    <col min="7426" max="7426" width="12.44140625" bestFit="1" customWidth="1"/>
    <col min="7681" max="7681" width="19.44140625" customWidth="1"/>
    <col min="7682" max="7682" width="12.44140625" bestFit="1" customWidth="1"/>
    <col min="7937" max="7937" width="19.44140625" customWidth="1"/>
    <col min="7938" max="7938" width="12.44140625" bestFit="1" customWidth="1"/>
    <col min="8193" max="8193" width="19.44140625" customWidth="1"/>
    <col min="8194" max="8194" width="12.44140625" bestFit="1" customWidth="1"/>
    <col min="8449" max="8449" width="19.44140625" customWidth="1"/>
    <col min="8450" max="8450" width="12.44140625" bestFit="1" customWidth="1"/>
    <col min="8705" max="8705" width="19.44140625" customWidth="1"/>
    <col min="8706" max="8706" width="12.44140625" bestFit="1" customWidth="1"/>
    <col min="8961" max="8961" width="19.44140625" customWidth="1"/>
    <col min="8962" max="8962" width="12.44140625" bestFit="1" customWidth="1"/>
    <col min="9217" max="9217" width="19.44140625" customWidth="1"/>
    <col min="9218" max="9218" width="12.44140625" bestFit="1" customWidth="1"/>
    <col min="9473" max="9473" width="19.44140625" customWidth="1"/>
    <col min="9474" max="9474" width="12.44140625" bestFit="1" customWidth="1"/>
    <col min="9729" max="9729" width="19.44140625" customWidth="1"/>
    <col min="9730" max="9730" width="12.44140625" bestFit="1" customWidth="1"/>
    <col min="9985" max="9985" width="19.44140625" customWidth="1"/>
    <col min="9986" max="9986" width="12.44140625" bestFit="1" customWidth="1"/>
    <col min="10241" max="10241" width="19.44140625" customWidth="1"/>
    <col min="10242" max="10242" width="12.44140625" bestFit="1" customWidth="1"/>
    <col min="10497" max="10497" width="19.44140625" customWidth="1"/>
    <col min="10498" max="10498" width="12.44140625" bestFit="1" customWidth="1"/>
    <col min="10753" max="10753" width="19.44140625" customWidth="1"/>
    <col min="10754" max="10754" width="12.44140625" bestFit="1" customWidth="1"/>
    <col min="11009" max="11009" width="19.44140625" customWidth="1"/>
    <col min="11010" max="11010" width="12.44140625" bestFit="1" customWidth="1"/>
    <col min="11265" max="11265" width="19.44140625" customWidth="1"/>
    <col min="11266" max="11266" width="12.44140625" bestFit="1" customWidth="1"/>
    <col min="11521" max="11521" width="19.44140625" customWidth="1"/>
    <col min="11522" max="11522" width="12.44140625" bestFit="1" customWidth="1"/>
    <col min="11777" max="11777" width="19.44140625" customWidth="1"/>
    <col min="11778" max="11778" width="12.44140625" bestFit="1" customWidth="1"/>
    <col min="12033" max="12033" width="19.44140625" customWidth="1"/>
    <col min="12034" max="12034" width="12.44140625" bestFit="1" customWidth="1"/>
    <col min="12289" max="12289" width="19.44140625" customWidth="1"/>
    <col min="12290" max="12290" width="12.44140625" bestFit="1" customWidth="1"/>
    <col min="12545" max="12545" width="19.44140625" customWidth="1"/>
    <col min="12546" max="12546" width="12.44140625" bestFit="1" customWidth="1"/>
    <col min="12801" max="12801" width="19.44140625" customWidth="1"/>
    <col min="12802" max="12802" width="12.44140625" bestFit="1" customWidth="1"/>
    <col min="13057" max="13057" width="19.44140625" customWidth="1"/>
    <col min="13058" max="13058" width="12.44140625" bestFit="1" customWidth="1"/>
    <col min="13313" max="13313" width="19.44140625" customWidth="1"/>
    <col min="13314" max="13314" width="12.44140625" bestFit="1" customWidth="1"/>
    <col min="13569" max="13569" width="19.44140625" customWidth="1"/>
    <col min="13570" max="13570" width="12.44140625" bestFit="1" customWidth="1"/>
    <col min="13825" max="13825" width="19.44140625" customWidth="1"/>
    <col min="13826" max="13826" width="12.44140625" bestFit="1" customWidth="1"/>
    <col min="14081" max="14081" width="19.44140625" customWidth="1"/>
    <col min="14082" max="14082" width="12.44140625" bestFit="1" customWidth="1"/>
    <col min="14337" max="14337" width="19.44140625" customWidth="1"/>
    <col min="14338" max="14338" width="12.44140625" bestFit="1" customWidth="1"/>
    <col min="14593" max="14593" width="19.44140625" customWidth="1"/>
    <col min="14594" max="14594" width="12.44140625" bestFit="1" customWidth="1"/>
    <col min="14849" max="14849" width="19.44140625" customWidth="1"/>
    <col min="14850" max="14850" width="12.44140625" bestFit="1" customWidth="1"/>
    <col min="15105" max="15105" width="19.44140625" customWidth="1"/>
    <col min="15106" max="15106" width="12.44140625" bestFit="1" customWidth="1"/>
    <col min="15361" max="15361" width="19.44140625" customWidth="1"/>
    <col min="15362" max="15362" width="12.44140625" bestFit="1" customWidth="1"/>
    <col min="15617" max="15617" width="19.44140625" customWidth="1"/>
    <col min="15618" max="15618" width="12.44140625" bestFit="1" customWidth="1"/>
    <col min="15873" max="15873" width="19.44140625" customWidth="1"/>
    <col min="15874" max="15874" width="12.44140625" bestFit="1" customWidth="1"/>
    <col min="16129" max="16129" width="19.44140625" customWidth="1"/>
    <col min="16130" max="16130" width="12.44140625" bestFit="1" customWidth="1"/>
  </cols>
  <sheetData>
    <row r="1" spans="1:11" x14ac:dyDescent="0.3">
      <c r="A1" s="1"/>
    </row>
    <row r="2" spans="1:11" x14ac:dyDescent="0.3">
      <c r="A2" s="1"/>
    </row>
    <row r="3" spans="1:11" x14ac:dyDescent="0.3">
      <c r="A3" s="1"/>
    </row>
    <row r="4" spans="1:11" x14ac:dyDescent="0.3">
      <c r="A4" s="1"/>
      <c r="B4" s="1"/>
      <c r="C4" s="1"/>
      <c r="D4" s="1"/>
      <c r="E4" s="1"/>
      <c r="F4" s="1"/>
    </row>
    <row r="5" spans="1:11" x14ac:dyDescent="0.3">
      <c r="A5" s="1"/>
      <c r="B5" s="1"/>
      <c r="C5" s="1"/>
      <c r="D5" s="1"/>
      <c r="E5" s="1"/>
      <c r="F5" s="1"/>
    </row>
    <row r="6" spans="1:11" x14ac:dyDescent="0.3">
      <c r="A6" s="1"/>
      <c r="B6" s="1"/>
      <c r="C6" s="1"/>
      <c r="D6" s="1"/>
      <c r="E6" s="1"/>
      <c r="F6" s="1"/>
    </row>
    <row r="7" spans="1:1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1"/>
      <c r="E10" s="1"/>
      <c r="F10" s="1"/>
    </row>
    <row r="11" spans="1:11" x14ac:dyDescent="0.3">
      <c r="A11" s="1"/>
      <c r="B11" s="1"/>
      <c r="C11" s="1"/>
      <c r="D11" s="1"/>
      <c r="E11" s="1"/>
      <c r="F11" s="1"/>
    </row>
    <row r="12" spans="1:11" x14ac:dyDescent="0.3">
      <c r="A12" s="1"/>
      <c r="B12" s="1"/>
      <c r="C12" s="1"/>
      <c r="D12" s="1"/>
      <c r="E12" s="1"/>
      <c r="F12" s="1"/>
    </row>
    <row r="13" spans="1:11" x14ac:dyDescent="0.3">
      <c r="A13" s="6"/>
      <c r="B13" s="1"/>
      <c r="C13" s="1"/>
      <c r="D13" s="1"/>
      <c r="E13" s="1"/>
      <c r="F13" s="1"/>
    </row>
    <row r="14" spans="1:11" x14ac:dyDescent="0.3">
      <c r="A14" s="10"/>
    </row>
    <row r="15" spans="1:11" x14ac:dyDescent="0.3">
      <c r="A15" s="10"/>
      <c r="B15" s="18"/>
    </row>
    <row r="16" spans="1:11" x14ac:dyDescent="0.3">
      <c r="A16" s="10"/>
      <c r="B16" s="18"/>
    </row>
    <row r="17" spans="1:3" x14ac:dyDescent="0.3">
      <c r="A17" s="10"/>
      <c r="B17" s="28"/>
    </row>
    <row r="18" spans="1:3" x14ac:dyDescent="0.3">
      <c r="A18" s="10"/>
      <c r="B18" s="28"/>
    </row>
    <row r="20" spans="1:3" x14ac:dyDescent="0.3">
      <c r="A20" s="11"/>
      <c r="B20" s="16"/>
    </row>
    <row r="21" spans="1:3" x14ac:dyDescent="0.3">
      <c r="A21" s="11"/>
      <c r="B21" s="28"/>
    </row>
    <row r="22" spans="1:3" x14ac:dyDescent="0.3">
      <c r="A22" s="11"/>
    </row>
    <row r="23" spans="1:3" x14ac:dyDescent="0.3">
      <c r="A23" s="11"/>
    </row>
    <row r="25" spans="1:3" x14ac:dyDescent="0.3">
      <c r="A25" s="14"/>
      <c r="B25" s="16"/>
      <c r="C25" s="14"/>
    </row>
    <row r="26" spans="1:3" x14ac:dyDescent="0.3">
      <c r="A26" s="11"/>
    </row>
    <row r="27" spans="1:3" x14ac:dyDescent="0.3">
      <c r="A27" s="11"/>
      <c r="B27" s="28"/>
    </row>
    <row r="28" spans="1:3" x14ac:dyDescent="0.3">
      <c r="A28" s="10"/>
      <c r="B28" s="18"/>
    </row>
    <row r="29" spans="1:3" x14ac:dyDescent="0.3">
      <c r="A29" s="1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sqref="A1:XFD1048576"/>
    </sheetView>
  </sheetViews>
  <sheetFormatPr defaultRowHeight="14.4" x14ac:dyDescent="0.3"/>
  <cols>
    <col min="2" max="2" width="10.5546875" bestFit="1" customWidth="1"/>
    <col min="3" max="3" width="12.44140625" bestFit="1" customWidth="1"/>
    <col min="258" max="258" width="10.5546875" bestFit="1" customWidth="1"/>
    <col min="259" max="259" width="12.44140625" bestFit="1" customWidth="1"/>
    <col min="514" max="514" width="10.5546875" bestFit="1" customWidth="1"/>
    <col min="515" max="515" width="12.44140625" bestFit="1" customWidth="1"/>
    <col min="770" max="770" width="10.5546875" bestFit="1" customWidth="1"/>
    <col min="771" max="771" width="12.44140625" bestFit="1" customWidth="1"/>
    <col min="1026" max="1026" width="10.5546875" bestFit="1" customWidth="1"/>
    <col min="1027" max="1027" width="12.44140625" bestFit="1" customWidth="1"/>
    <col min="1282" max="1282" width="10.5546875" bestFit="1" customWidth="1"/>
    <col min="1283" max="1283" width="12.44140625" bestFit="1" customWidth="1"/>
    <col min="1538" max="1538" width="10.5546875" bestFit="1" customWidth="1"/>
    <col min="1539" max="1539" width="12.44140625" bestFit="1" customWidth="1"/>
    <col min="1794" max="1794" width="10.5546875" bestFit="1" customWidth="1"/>
    <col min="1795" max="1795" width="12.44140625" bestFit="1" customWidth="1"/>
    <col min="2050" max="2050" width="10.5546875" bestFit="1" customWidth="1"/>
    <col min="2051" max="2051" width="12.44140625" bestFit="1" customWidth="1"/>
    <col min="2306" max="2306" width="10.5546875" bestFit="1" customWidth="1"/>
    <col min="2307" max="2307" width="12.44140625" bestFit="1" customWidth="1"/>
    <col min="2562" max="2562" width="10.5546875" bestFit="1" customWidth="1"/>
    <col min="2563" max="2563" width="12.44140625" bestFit="1" customWidth="1"/>
    <col min="2818" max="2818" width="10.5546875" bestFit="1" customWidth="1"/>
    <col min="2819" max="2819" width="12.44140625" bestFit="1" customWidth="1"/>
    <col min="3074" max="3074" width="10.5546875" bestFit="1" customWidth="1"/>
    <col min="3075" max="3075" width="12.44140625" bestFit="1" customWidth="1"/>
    <col min="3330" max="3330" width="10.5546875" bestFit="1" customWidth="1"/>
    <col min="3331" max="3331" width="12.44140625" bestFit="1" customWidth="1"/>
    <col min="3586" max="3586" width="10.5546875" bestFit="1" customWidth="1"/>
    <col min="3587" max="3587" width="12.44140625" bestFit="1" customWidth="1"/>
    <col min="3842" max="3842" width="10.5546875" bestFit="1" customWidth="1"/>
    <col min="3843" max="3843" width="12.44140625" bestFit="1" customWidth="1"/>
    <col min="4098" max="4098" width="10.5546875" bestFit="1" customWidth="1"/>
    <col min="4099" max="4099" width="12.44140625" bestFit="1" customWidth="1"/>
    <col min="4354" max="4354" width="10.5546875" bestFit="1" customWidth="1"/>
    <col min="4355" max="4355" width="12.44140625" bestFit="1" customWidth="1"/>
    <col min="4610" max="4610" width="10.5546875" bestFit="1" customWidth="1"/>
    <col min="4611" max="4611" width="12.44140625" bestFit="1" customWidth="1"/>
    <col min="4866" max="4866" width="10.5546875" bestFit="1" customWidth="1"/>
    <col min="4867" max="4867" width="12.44140625" bestFit="1" customWidth="1"/>
    <col min="5122" max="5122" width="10.5546875" bestFit="1" customWidth="1"/>
    <col min="5123" max="5123" width="12.44140625" bestFit="1" customWidth="1"/>
    <col min="5378" max="5378" width="10.5546875" bestFit="1" customWidth="1"/>
    <col min="5379" max="5379" width="12.44140625" bestFit="1" customWidth="1"/>
    <col min="5634" max="5634" width="10.5546875" bestFit="1" customWidth="1"/>
    <col min="5635" max="5635" width="12.44140625" bestFit="1" customWidth="1"/>
    <col min="5890" max="5890" width="10.5546875" bestFit="1" customWidth="1"/>
    <col min="5891" max="5891" width="12.44140625" bestFit="1" customWidth="1"/>
    <col min="6146" max="6146" width="10.5546875" bestFit="1" customWidth="1"/>
    <col min="6147" max="6147" width="12.44140625" bestFit="1" customWidth="1"/>
    <col min="6402" max="6402" width="10.5546875" bestFit="1" customWidth="1"/>
    <col min="6403" max="6403" width="12.44140625" bestFit="1" customWidth="1"/>
    <col min="6658" max="6658" width="10.5546875" bestFit="1" customWidth="1"/>
    <col min="6659" max="6659" width="12.44140625" bestFit="1" customWidth="1"/>
    <col min="6914" max="6914" width="10.5546875" bestFit="1" customWidth="1"/>
    <col min="6915" max="6915" width="12.44140625" bestFit="1" customWidth="1"/>
    <col min="7170" max="7170" width="10.5546875" bestFit="1" customWidth="1"/>
    <col min="7171" max="7171" width="12.44140625" bestFit="1" customWidth="1"/>
    <col min="7426" max="7426" width="10.5546875" bestFit="1" customWidth="1"/>
    <col min="7427" max="7427" width="12.44140625" bestFit="1" customWidth="1"/>
    <col min="7682" max="7682" width="10.5546875" bestFit="1" customWidth="1"/>
    <col min="7683" max="7683" width="12.44140625" bestFit="1" customWidth="1"/>
    <col min="7938" max="7938" width="10.5546875" bestFit="1" customWidth="1"/>
    <col min="7939" max="7939" width="12.44140625" bestFit="1" customWidth="1"/>
    <col min="8194" max="8194" width="10.5546875" bestFit="1" customWidth="1"/>
    <col min="8195" max="8195" width="12.44140625" bestFit="1" customWidth="1"/>
    <col min="8450" max="8450" width="10.5546875" bestFit="1" customWidth="1"/>
    <col min="8451" max="8451" width="12.44140625" bestFit="1" customWidth="1"/>
    <col min="8706" max="8706" width="10.5546875" bestFit="1" customWidth="1"/>
    <col min="8707" max="8707" width="12.44140625" bestFit="1" customWidth="1"/>
    <col min="8962" max="8962" width="10.5546875" bestFit="1" customWidth="1"/>
    <col min="8963" max="8963" width="12.44140625" bestFit="1" customWidth="1"/>
    <col min="9218" max="9218" width="10.5546875" bestFit="1" customWidth="1"/>
    <col min="9219" max="9219" width="12.44140625" bestFit="1" customWidth="1"/>
    <col min="9474" max="9474" width="10.5546875" bestFit="1" customWidth="1"/>
    <col min="9475" max="9475" width="12.44140625" bestFit="1" customWidth="1"/>
    <col min="9730" max="9730" width="10.5546875" bestFit="1" customWidth="1"/>
    <col min="9731" max="9731" width="12.44140625" bestFit="1" customWidth="1"/>
    <col min="9986" max="9986" width="10.5546875" bestFit="1" customWidth="1"/>
    <col min="9987" max="9987" width="12.44140625" bestFit="1" customWidth="1"/>
    <col min="10242" max="10242" width="10.5546875" bestFit="1" customWidth="1"/>
    <col min="10243" max="10243" width="12.44140625" bestFit="1" customWidth="1"/>
    <col min="10498" max="10498" width="10.5546875" bestFit="1" customWidth="1"/>
    <col min="10499" max="10499" width="12.44140625" bestFit="1" customWidth="1"/>
    <col min="10754" max="10754" width="10.5546875" bestFit="1" customWidth="1"/>
    <col min="10755" max="10755" width="12.44140625" bestFit="1" customWidth="1"/>
    <col min="11010" max="11010" width="10.5546875" bestFit="1" customWidth="1"/>
    <col min="11011" max="11011" width="12.44140625" bestFit="1" customWidth="1"/>
    <col min="11266" max="11266" width="10.5546875" bestFit="1" customWidth="1"/>
    <col min="11267" max="11267" width="12.44140625" bestFit="1" customWidth="1"/>
    <col min="11522" max="11522" width="10.5546875" bestFit="1" customWidth="1"/>
    <col min="11523" max="11523" width="12.44140625" bestFit="1" customWidth="1"/>
    <col min="11778" max="11778" width="10.5546875" bestFit="1" customWidth="1"/>
    <col min="11779" max="11779" width="12.44140625" bestFit="1" customWidth="1"/>
    <col min="12034" max="12034" width="10.5546875" bestFit="1" customWidth="1"/>
    <col min="12035" max="12035" width="12.44140625" bestFit="1" customWidth="1"/>
    <col min="12290" max="12290" width="10.5546875" bestFit="1" customWidth="1"/>
    <col min="12291" max="12291" width="12.44140625" bestFit="1" customWidth="1"/>
    <col min="12546" max="12546" width="10.5546875" bestFit="1" customWidth="1"/>
    <col min="12547" max="12547" width="12.44140625" bestFit="1" customWidth="1"/>
    <col min="12802" max="12802" width="10.5546875" bestFit="1" customWidth="1"/>
    <col min="12803" max="12803" width="12.44140625" bestFit="1" customWidth="1"/>
    <col min="13058" max="13058" width="10.5546875" bestFit="1" customWidth="1"/>
    <col min="13059" max="13059" width="12.44140625" bestFit="1" customWidth="1"/>
    <col min="13314" max="13314" width="10.5546875" bestFit="1" customWidth="1"/>
    <col min="13315" max="13315" width="12.44140625" bestFit="1" customWidth="1"/>
    <col min="13570" max="13570" width="10.5546875" bestFit="1" customWidth="1"/>
    <col min="13571" max="13571" width="12.44140625" bestFit="1" customWidth="1"/>
    <col min="13826" max="13826" width="10.5546875" bestFit="1" customWidth="1"/>
    <col min="13827" max="13827" width="12.44140625" bestFit="1" customWidth="1"/>
    <col min="14082" max="14082" width="10.5546875" bestFit="1" customWidth="1"/>
    <col min="14083" max="14083" width="12.44140625" bestFit="1" customWidth="1"/>
    <col min="14338" max="14338" width="10.5546875" bestFit="1" customWidth="1"/>
    <col min="14339" max="14339" width="12.44140625" bestFit="1" customWidth="1"/>
    <col min="14594" max="14594" width="10.5546875" bestFit="1" customWidth="1"/>
    <col min="14595" max="14595" width="12.44140625" bestFit="1" customWidth="1"/>
    <col min="14850" max="14850" width="10.5546875" bestFit="1" customWidth="1"/>
    <col min="14851" max="14851" width="12.44140625" bestFit="1" customWidth="1"/>
    <col min="15106" max="15106" width="10.5546875" bestFit="1" customWidth="1"/>
    <col min="15107" max="15107" width="12.44140625" bestFit="1" customWidth="1"/>
    <col min="15362" max="15362" width="10.5546875" bestFit="1" customWidth="1"/>
    <col min="15363" max="15363" width="12.44140625" bestFit="1" customWidth="1"/>
    <col min="15618" max="15618" width="10.5546875" bestFit="1" customWidth="1"/>
    <col min="15619" max="15619" width="12.44140625" bestFit="1" customWidth="1"/>
    <col min="15874" max="15874" width="10.5546875" bestFit="1" customWidth="1"/>
    <col min="15875" max="15875" width="12.44140625" bestFit="1" customWidth="1"/>
    <col min="16130" max="16130" width="10.5546875" bestFit="1" customWidth="1"/>
    <col min="16131" max="16131" width="12.44140625" bestFit="1" customWidth="1"/>
  </cols>
  <sheetData>
    <row r="1" spans="1:2" x14ac:dyDescent="0.3">
      <c r="A1" s="1" t="s">
        <v>286</v>
      </c>
    </row>
    <row r="2" spans="1:2" x14ac:dyDescent="0.3">
      <c r="A2" s="1" t="s">
        <v>287</v>
      </c>
    </row>
    <row r="3" spans="1:2" x14ac:dyDescent="0.3">
      <c r="A3" s="1" t="s">
        <v>288</v>
      </c>
    </row>
    <row r="4" spans="1:2" x14ac:dyDescent="0.3">
      <c r="A4" s="1" t="s">
        <v>289</v>
      </c>
    </row>
    <row r="5" spans="1:2" x14ac:dyDescent="0.3">
      <c r="A5" s="1" t="s">
        <v>290</v>
      </c>
    </row>
    <row r="6" spans="1:2" x14ac:dyDescent="0.3">
      <c r="A6" s="1" t="s">
        <v>291</v>
      </c>
    </row>
    <row r="7" spans="1:2" x14ac:dyDescent="0.3">
      <c r="A7" s="1" t="s">
        <v>292</v>
      </c>
    </row>
    <row r="8" spans="1:2" x14ac:dyDescent="0.3">
      <c r="A8" s="1"/>
    </row>
    <row r="9" spans="1:2" x14ac:dyDescent="0.3">
      <c r="A9" s="1"/>
    </row>
    <row r="10" spans="1:2" x14ac:dyDescent="0.3">
      <c r="A10" s="10" t="s">
        <v>20</v>
      </c>
      <c r="B10" s="18">
        <v>150</v>
      </c>
    </row>
    <row r="12" spans="1:2" x14ac:dyDescent="0.3">
      <c r="A12" s="29" t="s">
        <v>13</v>
      </c>
      <c r="B12" s="30">
        <f>50/B10</f>
        <v>0.33333333333333331</v>
      </c>
    </row>
    <row r="14" spans="1:2" x14ac:dyDescent="0.3">
      <c r="A14" t="s">
        <v>14</v>
      </c>
    </row>
    <row r="15" spans="1:2" x14ac:dyDescent="0.3">
      <c r="A15" s="14" t="s">
        <v>15</v>
      </c>
      <c r="B15">
        <v>0.9</v>
      </c>
    </row>
    <row r="16" spans="1:2" x14ac:dyDescent="0.3">
      <c r="A16" s="11" t="s">
        <v>174</v>
      </c>
      <c r="B16" s="16">
        <f>NORMSINV(B15+(1-B15)/2)</f>
        <v>1.6448536269514715</v>
      </c>
    </row>
    <row r="17" spans="1:6" x14ac:dyDescent="0.3">
      <c r="A17" s="11"/>
      <c r="B17" s="28"/>
    </row>
    <row r="18" spans="1:6" x14ac:dyDescent="0.3">
      <c r="A18" s="11" t="s">
        <v>175</v>
      </c>
      <c r="F18">
        <f>B12-B16*SQRT(B12*(1-B12)/B10)</f>
        <v>0.27002288771346905</v>
      </c>
    </row>
    <row r="19" spans="1:6" x14ac:dyDescent="0.3">
      <c r="A19" s="11" t="s">
        <v>176</v>
      </c>
      <c r="F19">
        <f>B12+B16*SQRT(B12*(1-B12)/B10)</f>
        <v>0.39664377895319758</v>
      </c>
    </row>
    <row r="20" spans="1:6" x14ac:dyDescent="0.3">
      <c r="A20" s="10"/>
    </row>
    <row r="21" spans="1:6" x14ac:dyDescent="0.3">
      <c r="A21" s="10" t="s">
        <v>41</v>
      </c>
    </row>
    <row r="22" spans="1:6" x14ac:dyDescent="0.3">
      <c r="A22" s="10" t="s">
        <v>293</v>
      </c>
    </row>
    <row r="23" spans="1:6" x14ac:dyDescent="0.3">
      <c r="A23" s="10" t="s">
        <v>294</v>
      </c>
    </row>
    <row r="24" spans="1:6" x14ac:dyDescent="0.3">
      <c r="A24" s="48" t="s">
        <v>295</v>
      </c>
    </row>
    <row r="25" spans="1:6" x14ac:dyDescent="0.3">
      <c r="A25" s="10"/>
    </row>
    <row r="26" spans="1:6" x14ac:dyDescent="0.3">
      <c r="A26" s="10" t="s">
        <v>285</v>
      </c>
    </row>
    <row r="27" spans="1:6" x14ac:dyDescent="0.3">
      <c r="A27" s="10" t="s">
        <v>296</v>
      </c>
    </row>
    <row r="28" spans="1:6" x14ac:dyDescent="0.3">
      <c r="A28" s="10" t="s">
        <v>297</v>
      </c>
    </row>
    <row r="41" spans="1:1" x14ac:dyDescent="0.3">
      <c r="A41" s="3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L16" sqref="L16"/>
    </sheetView>
  </sheetViews>
  <sheetFormatPr defaultRowHeight="14.4" x14ac:dyDescent="0.3"/>
  <cols>
    <col min="1" max="1" width="19.44140625" customWidth="1"/>
    <col min="2" max="2" width="12.44140625" bestFit="1" customWidth="1"/>
    <col min="257" max="257" width="19.44140625" customWidth="1"/>
    <col min="258" max="258" width="12.44140625" bestFit="1" customWidth="1"/>
    <col min="513" max="513" width="19.44140625" customWidth="1"/>
    <col min="514" max="514" width="12.44140625" bestFit="1" customWidth="1"/>
    <col min="769" max="769" width="19.44140625" customWidth="1"/>
    <col min="770" max="770" width="12.44140625" bestFit="1" customWidth="1"/>
    <col min="1025" max="1025" width="19.44140625" customWidth="1"/>
    <col min="1026" max="1026" width="12.44140625" bestFit="1" customWidth="1"/>
    <col min="1281" max="1281" width="19.44140625" customWidth="1"/>
    <col min="1282" max="1282" width="12.44140625" bestFit="1" customWidth="1"/>
    <col min="1537" max="1537" width="19.44140625" customWidth="1"/>
    <col min="1538" max="1538" width="12.44140625" bestFit="1" customWidth="1"/>
    <col min="1793" max="1793" width="19.44140625" customWidth="1"/>
    <col min="1794" max="1794" width="12.44140625" bestFit="1" customWidth="1"/>
    <col min="2049" max="2049" width="19.44140625" customWidth="1"/>
    <col min="2050" max="2050" width="12.44140625" bestFit="1" customWidth="1"/>
    <col min="2305" max="2305" width="19.44140625" customWidth="1"/>
    <col min="2306" max="2306" width="12.44140625" bestFit="1" customWidth="1"/>
    <col min="2561" max="2561" width="19.44140625" customWidth="1"/>
    <col min="2562" max="2562" width="12.44140625" bestFit="1" customWidth="1"/>
    <col min="2817" max="2817" width="19.44140625" customWidth="1"/>
    <col min="2818" max="2818" width="12.44140625" bestFit="1" customWidth="1"/>
    <col min="3073" max="3073" width="19.44140625" customWidth="1"/>
    <col min="3074" max="3074" width="12.44140625" bestFit="1" customWidth="1"/>
    <col min="3329" max="3329" width="19.44140625" customWidth="1"/>
    <col min="3330" max="3330" width="12.44140625" bestFit="1" customWidth="1"/>
    <col min="3585" max="3585" width="19.44140625" customWidth="1"/>
    <col min="3586" max="3586" width="12.44140625" bestFit="1" customWidth="1"/>
    <col min="3841" max="3841" width="19.44140625" customWidth="1"/>
    <col min="3842" max="3842" width="12.44140625" bestFit="1" customWidth="1"/>
    <col min="4097" max="4097" width="19.44140625" customWidth="1"/>
    <col min="4098" max="4098" width="12.44140625" bestFit="1" customWidth="1"/>
    <col min="4353" max="4353" width="19.44140625" customWidth="1"/>
    <col min="4354" max="4354" width="12.44140625" bestFit="1" customWidth="1"/>
    <col min="4609" max="4609" width="19.44140625" customWidth="1"/>
    <col min="4610" max="4610" width="12.44140625" bestFit="1" customWidth="1"/>
    <col min="4865" max="4865" width="19.44140625" customWidth="1"/>
    <col min="4866" max="4866" width="12.44140625" bestFit="1" customWidth="1"/>
    <col min="5121" max="5121" width="19.44140625" customWidth="1"/>
    <col min="5122" max="5122" width="12.44140625" bestFit="1" customWidth="1"/>
    <col min="5377" max="5377" width="19.44140625" customWidth="1"/>
    <col min="5378" max="5378" width="12.44140625" bestFit="1" customWidth="1"/>
    <col min="5633" max="5633" width="19.44140625" customWidth="1"/>
    <col min="5634" max="5634" width="12.44140625" bestFit="1" customWidth="1"/>
    <col min="5889" max="5889" width="19.44140625" customWidth="1"/>
    <col min="5890" max="5890" width="12.44140625" bestFit="1" customWidth="1"/>
    <col min="6145" max="6145" width="19.44140625" customWidth="1"/>
    <col min="6146" max="6146" width="12.44140625" bestFit="1" customWidth="1"/>
    <col min="6401" max="6401" width="19.44140625" customWidth="1"/>
    <col min="6402" max="6402" width="12.44140625" bestFit="1" customWidth="1"/>
    <col min="6657" max="6657" width="19.44140625" customWidth="1"/>
    <col min="6658" max="6658" width="12.44140625" bestFit="1" customWidth="1"/>
    <col min="6913" max="6913" width="19.44140625" customWidth="1"/>
    <col min="6914" max="6914" width="12.44140625" bestFit="1" customWidth="1"/>
    <col min="7169" max="7169" width="19.44140625" customWidth="1"/>
    <col min="7170" max="7170" width="12.44140625" bestFit="1" customWidth="1"/>
    <col min="7425" max="7425" width="19.44140625" customWidth="1"/>
    <col min="7426" max="7426" width="12.44140625" bestFit="1" customWidth="1"/>
    <col min="7681" max="7681" width="19.44140625" customWidth="1"/>
    <col min="7682" max="7682" width="12.44140625" bestFit="1" customWidth="1"/>
    <col min="7937" max="7937" width="19.44140625" customWidth="1"/>
    <col min="7938" max="7938" width="12.44140625" bestFit="1" customWidth="1"/>
    <col min="8193" max="8193" width="19.44140625" customWidth="1"/>
    <col min="8194" max="8194" width="12.44140625" bestFit="1" customWidth="1"/>
    <col min="8449" max="8449" width="19.44140625" customWidth="1"/>
    <col min="8450" max="8450" width="12.44140625" bestFit="1" customWidth="1"/>
    <col min="8705" max="8705" width="19.44140625" customWidth="1"/>
    <col min="8706" max="8706" width="12.44140625" bestFit="1" customWidth="1"/>
    <col min="8961" max="8961" width="19.44140625" customWidth="1"/>
    <col min="8962" max="8962" width="12.44140625" bestFit="1" customWidth="1"/>
    <col min="9217" max="9217" width="19.44140625" customWidth="1"/>
    <col min="9218" max="9218" width="12.44140625" bestFit="1" customWidth="1"/>
    <col min="9473" max="9473" width="19.44140625" customWidth="1"/>
    <col min="9474" max="9474" width="12.44140625" bestFit="1" customWidth="1"/>
    <col min="9729" max="9729" width="19.44140625" customWidth="1"/>
    <col min="9730" max="9730" width="12.44140625" bestFit="1" customWidth="1"/>
    <col min="9985" max="9985" width="19.44140625" customWidth="1"/>
    <col min="9986" max="9986" width="12.44140625" bestFit="1" customWidth="1"/>
    <col min="10241" max="10241" width="19.44140625" customWidth="1"/>
    <col min="10242" max="10242" width="12.44140625" bestFit="1" customWidth="1"/>
    <col min="10497" max="10497" width="19.44140625" customWidth="1"/>
    <col min="10498" max="10498" width="12.44140625" bestFit="1" customWidth="1"/>
    <col min="10753" max="10753" width="19.44140625" customWidth="1"/>
    <col min="10754" max="10754" width="12.44140625" bestFit="1" customWidth="1"/>
    <col min="11009" max="11009" width="19.44140625" customWidth="1"/>
    <col min="11010" max="11010" width="12.44140625" bestFit="1" customWidth="1"/>
    <col min="11265" max="11265" width="19.44140625" customWidth="1"/>
    <col min="11266" max="11266" width="12.44140625" bestFit="1" customWidth="1"/>
    <col min="11521" max="11521" width="19.44140625" customWidth="1"/>
    <col min="11522" max="11522" width="12.44140625" bestFit="1" customWidth="1"/>
    <col min="11777" max="11777" width="19.44140625" customWidth="1"/>
    <col min="11778" max="11778" width="12.44140625" bestFit="1" customWidth="1"/>
    <col min="12033" max="12033" width="19.44140625" customWidth="1"/>
    <col min="12034" max="12034" width="12.44140625" bestFit="1" customWidth="1"/>
    <col min="12289" max="12289" width="19.44140625" customWidth="1"/>
    <col min="12290" max="12290" width="12.44140625" bestFit="1" customWidth="1"/>
    <col min="12545" max="12545" width="19.44140625" customWidth="1"/>
    <col min="12546" max="12546" width="12.44140625" bestFit="1" customWidth="1"/>
    <col min="12801" max="12801" width="19.44140625" customWidth="1"/>
    <col min="12802" max="12802" width="12.44140625" bestFit="1" customWidth="1"/>
    <col min="13057" max="13057" width="19.44140625" customWidth="1"/>
    <col min="13058" max="13058" width="12.44140625" bestFit="1" customWidth="1"/>
    <col min="13313" max="13313" width="19.44140625" customWidth="1"/>
    <col min="13314" max="13314" width="12.44140625" bestFit="1" customWidth="1"/>
    <col min="13569" max="13569" width="19.44140625" customWidth="1"/>
    <col min="13570" max="13570" width="12.44140625" bestFit="1" customWidth="1"/>
    <col min="13825" max="13825" width="19.44140625" customWidth="1"/>
    <col min="13826" max="13826" width="12.44140625" bestFit="1" customWidth="1"/>
    <col min="14081" max="14081" width="19.44140625" customWidth="1"/>
    <col min="14082" max="14082" width="12.44140625" bestFit="1" customWidth="1"/>
    <col min="14337" max="14337" width="19.44140625" customWidth="1"/>
    <col min="14338" max="14338" width="12.44140625" bestFit="1" customWidth="1"/>
    <col min="14593" max="14593" width="19.44140625" customWidth="1"/>
    <col min="14594" max="14594" width="12.44140625" bestFit="1" customWidth="1"/>
    <col min="14849" max="14849" width="19.44140625" customWidth="1"/>
    <col min="14850" max="14850" width="12.44140625" bestFit="1" customWidth="1"/>
    <col min="15105" max="15105" width="19.44140625" customWidth="1"/>
    <col min="15106" max="15106" width="12.44140625" bestFit="1" customWidth="1"/>
    <col min="15361" max="15361" width="19.44140625" customWidth="1"/>
    <col min="15362" max="15362" width="12.44140625" bestFit="1" customWidth="1"/>
    <col min="15617" max="15617" width="19.44140625" customWidth="1"/>
    <col min="15618" max="15618" width="12.44140625" bestFit="1" customWidth="1"/>
    <col min="15873" max="15873" width="19.44140625" customWidth="1"/>
    <col min="15874" max="15874" width="12.44140625" bestFit="1" customWidth="1"/>
    <col min="16129" max="16129" width="19.44140625" customWidth="1"/>
    <col min="16130" max="16130" width="12.44140625" bestFit="1" customWidth="1"/>
  </cols>
  <sheetData>
    <row r="1" spans="1:12" x14ac:dyDescent="0.3">
      <c r="A1" s="1" t="s">
        <v>229</v>
      </c>
    </row>
    <row r="2" spans="1:12" x14ac:dyDescent="0.3">
      <c r="A2" s="1" t="s">
        <v>230</v>
      </c>
    </row>
    <row r="3" spans="1:12" x14ac:dyDescent="0.3">
      <c r="A3" s="1" t="s">
        <v>298</v>
      </c>
    </row>
    <row r="4" spans="1:12" x14ac:dyDescent="0.3">
      <c r="A4" s="1" t="s">
        <v>299</v>
      </c>
      <c r="B4" s="1"/>
      <c r="C4" s="1"/>
      <c r="D4" s="1"/>
      <c r="E4" s="1"/>
      <c r="F4" s="1"/>
    </row>
    <row r="5" spans="1:12" x14ac:dyDescent="0.3">
      <c r="A5" s="1" t="s">
        <v>233</v>
      </c>
      <c r="B5" s="1"/>
      <c r="C5" s="1"/>
      <c r="D5" s="1"/>
      <c r="E5" s="1"/>
      <c r="F5" s="1"/>
    </row>
    <row r="6" spans="1:12" x14ac:dyDescent="0.3">
      <c r="A6" s="1" t="s">
        <v>300</v>
      </c>
      <c r="B6" s="1"/>
      <c r="C6" s="1"/>
      <c r="D6" s="1"/>
      <c r="E6" s="1"/>
      <c r="F6" s="1"/>
    </row>
    <row r="7" spans="1:12" x14ac:dyDescent="0.3">
      <c r="A7" s="6"/>
      <c r="B7" s="1"/>
      <c r="C7" s="1"/>
      <c r="D7" s="1"/>
      <c r="E7" s="1"/>
      <c r="F7" s="1"/>
    </row>
    <row r="8" spans="1:12" x14ac:dyDescent="0.3">
      <c r="A8" s="10" t="s">
        <v>14</v>
      </c>
    </row>
    <row r="9" spans="1:12" x14ac:dyDescent="0.3">
      <c r="A9" s="10" t="s">
        <v>20</v>
      </c>
      <c r="B9" s="18">
        <v>30</v>
      </c>
    </row>
    <row r="10" spans="1:12" x14ac:dyDescent="0.3">
      <c r="A10" s="10" t="s">
        <v>155</v>
      </c>
      <c r="B10" s="18">
        <v>125</v>
      </c>
    </row>
    <row r="11" spans="1:12" x14ac:dyDescent="0.3">
      <c r="A11" s="10" t="s">
        <v>156</v>
      </c>
      <c r="B11" s="28">
        <f>32^2</f>
        <v>1024</v>
      </c>
    </row>
    <row r="12" spans="1:12" x14ac:dyDescent="0.3">
      <c r="A12" s="10"/>
      <c r="B12" s="28"/>
    </row>
    <row r="13" spans="1:12" x14ac:dyDescent="0.3">
      <c r="A13" t="s">
        <v>157</v>
      </c>
      <c r="B13">
        <v>0.99</v>
      </c>
    </row>
    <row r="14" spans="1:12" ht="16.8" x14ac:dyDescent="0.35">
      <c r="A14" s="14" t="s">
        <v>301</v>
      </c>
      <c r="B14" s="16">
        <f>CHIINV(B13+(1-B13)/2,B9-1)</f>
        <v>13.121148887960382</v>
      </c>
    </row>
    <row r="15" spans="1:12" ht="16.8" x14ac:dyDescent="0.35">
      <c r="A15" s="14" t="s">
        <v>302</v>
      </c>
      <c r="B15" s="28">
        <f>CHIINV((1-B13)/2,B9-1)</f>
        <v>52.335617785933614</v>
      </c>
    </row>
    <row r="16" spans="1:12" x14ac:dyDescent="0.3">
      <c r="A16" s="11" t="s">
        <v>225</v>
      </c>
      <c r="D16">
        <f>B11*(B9-1)/B15</f>
        <v>567.41472168083351</v>
      </c>
      <c r="F16" s="11" t="s">
        <v>303</v>
      </c>
      <c r="L16">
        <f>SQRT(D16)</f>
        <v>23.820468544527699</v>
      </c>
    </row>
    <row r="17" spans="1:12" x14ac:dyDescent="0.3">
      <c r="A17" s="11" t="s">
        <v>226</v>
      </c>
      <c r="D17">
        <f>B11*(B9-1)/B14</f>
        <v>2263.2164495327279</v>
      </c>
      <c r="F17" s="11" t="s">
        <v>304</v>
      </c>
      <c r="L17">
        <f>SQRT(D17)</f>
        <v>47.573274530273068</v>
      </c>
    </row>
    <row r="19" spans="1:12" x14ac:dyDescent="0.3">
      <c r="A19" s="11" t="s">
        <v>41</v>
      </c>
      <c r="B19" s="16"/>
      <c r="C19" s="14"/>
    </row>
    <row r="20" spans="1:12" x14ac:dyDescent="0.3">
      <c r="A20" s="14" t="s">
        <v>53</v>
      </c>
      <c r="B20">
        <v>0.1</v>
      </c>
    </row>
    <row r="21" spans="1:12" x14ac:dyDescent="0.3">
      <c r="A21" s="40" t="s">
        <v>305</v>
      </c>
      <c r="B21" s="16">
        <f>-TINV(B20*2,B9-1)</f>
        <v>-1.3114336473015527</v>
      </c>
      <c r="D21">
        <f>NORMSINV(0.9)</f>
        <v>1.2815515655446006</v>
      </c>
    </row>
    <row r="22" spans="1:12" x14ac:dyDescent="0.3">
      <c r="A22" s="10" t="s">
        <v>84</v>
      </c>
      <c r="B22" s="30">
        <f>(B10-150)/SQRT(B11/B9)</f>
        <v>-4.2790824805091106</v>
      </c>
    </row>
    <row r="23" spans="1:12" x14ac:dyDescent="0.3">
      <c r="A23" s="10"/>
    </row>
    <row r="24" spans="1:12" x14ac:dyDescent="0.3">
      <c r="A24" s="10" t="s">
        <v>306</v>
      </c>
    </row>
    <row r="26" spans="1:12" x14ac:dyDescent="0.3">
      <c r="A26" t="s">
        <v>22</v>
      </c>
    </row>
    <row r="27" spans="1:12" x14ac:dyDescent="0.3">
      <c r="A27" t="s">
        <v>307</v>
      </c>
    </row>
    <row r="29" spans="1:12" x14ac:dyDescent="0.3">
      <c r="A29" t="s">
        <v>58</v>
      </c>
      <c r="B29">
        <f>TDIST(-B22,B9-1,1)</f>
        <v>9.3318311626248952E-5</v>
      </c>
    </row>
    <row r="31" spans="1:12" x14ac:dyDescent="0.3">
      <c r="A31" t="s">
        <v>308</v>
      </c>
      <c r="B31">
        <f>NORMDIST(B22,0,1,1)</f>
        <v>9.3832657584477138E-6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sqref="A1:XFD1048576"/>
    </sheetView>
  </sheetViews>
  <sheetFormatPr defaultRowHeight="14.4" x14ac:dyDescent="0.3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1.44140625" customWidth="1"/>
    <col min="258" max="258" width="6.33203125" customWidth="1"/>
    <col min="259" max="259" width="6.6640625" customWidth="1"/>
    <col min="260" max="260" width="7.109375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1.44140625" customWidth="1"/>
    <col min="514" max="514" width="6.33203125" customWidth="1"/>
    <col min="515" max="515" width="6.6640625" customWidth="1"/>
    <col min="516" max="516" width="7.109375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1.44140625" customWidth="1"/>
    <col min="770" max="770" width="6.33203125" customWidth="1"/>
    <col min="771" max="771" width="6.6640625" customWidth="1"/>
    <col min="772" max="772" width="7.109375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1.44140625" customWidth="1"/>
    <col min="1026" max="1026" width="6.33203125" customWidth="1"/>
    <col min="1027" max="1027" width="6.6640625" customWidth="1"/>
    <col min="1028" max="1028" width="7.109375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1.44140625" customWidth="1"/>
    <col min="1282" max="1282" width="6.33203125" customWidth="1"/>
    <col min="1283" max="1283" width="6.6640625" customWidth="1"/>
    <col min="1284" max="1284" width="7.109375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1.44140625" customWidth="1"/>
    <col min="1538" max="1538" width="6.33203125" customWidth="1"/>
    <col min="1539" max="1539" width="6.6640625" customWidth="1"/>
    <col min="1540" max="1540" width="7.109375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1.44140625" customWidth="1"/>
    <col min="1794" max="1794" width="6.33203125" customWidth="1"/>
    <col min="1795" max="1795" width="6.6640625" customWidth="1"/>
    <col min="1796" max="1796" width="7.109375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1.44140625" customWidth="1"/>
    <col min="2050" max="2050" width="6.33203125" customWidth="1"/>
    <col min="2051" max="2051" width="6.6640625" customWidth="1"/>
    <col min="2052" max="2052" width="7.109375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1.44140625" customWidth="1"/>
    <col min="2306" max="2306" width="6.33203125" customWidth="1"/>
    <col min="2307" max="2307" width="6.6640625" customWidth="1"/>
    <col min="2308" max="2308" width="7.109375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1.44140625" customWidth="1"/>
    <col min="2562" max="2562" width="6.33203125" customWidth="1"/>
    <col min="2563" max="2563" width="6.6640625" customWidth="1"/>
    <col min="2564" max="2564" width="7.109375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1.44140625" customWidth="1"/>
    <col min="2818" max="2818" width="6.33203125" customWidth="1"/>
    <col min="2819" max="2819" width="6.6640625" customWidth="1"/>
    <col min="2820" max="2820" width="7.109375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1.44140625" customWidth="1"/>
    <col min="3074" max="3074" width="6.33203125" customWidth="1"/>
    <col min="3075" max="3075" width="6.6640625" customWidth="1"/>
    <col min="3076" max="3076" width="7.109375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1.44140625" customWidth="1"/>
    <col min="3330" max="3330" width="6.33203125" customWidth="1"/>
    <col min="3331" max="3331" width="6.6640625" customWidth="1"/>
    <col min="3332" max="3332" width="7.109375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1.44140625" customWidth="1"/>
    <col min="3586" max="3586" width="6.33203125" customWidth="1"/>
    <col min="3587" max="3587" width="6.6640625" customWidth="1"/>
    <col min="3588" max="3588" width="7.109375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1.44140625" customWidth="1"/>
    <col min="3842" max="3842" width="6.33203125" customWidth="1"/>
    <col min="3843" max="3843" width="6.6640625" customWidth="1"/>
    <col min="3844" max="3844" width="7.109375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1.44140625" customWidth="1"/>
    <col min="4098" max="4098" width="6.33203125" customWidth="1"/>
    <col min="4099" max="4099" width="6.6640625" customWidth="1"/>
    <col min="4100" max="4100" width="7.109375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1.44140625" customWidth="1"/>
    <col min="4354" max="4354" width="6.33203125" customWidth="1"/>
    <col min="4355" max="4355" width="6.6640625" customWidth="1"/>
    <col min="4356" max="4356" width="7.109375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1.44140625" customWidth="1"/>
    <col min="4610" max="4610" width="6.33203125" customWidth="1"/>
    <col min="4611" max="4611" width="6.6640625" customWidth="1"/>
    <col min="4612" max="4612" width="7.109375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1.44140625" customWidth="1"/>
    <col min="4866" max="4866" width="6.33203125" customWidth="1"/>
    <col min="4867" max="4867" width="6.6640625" customWidth="1"/>
    <col min="4868" max="4868" width="7.109375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1.44140625" customWidth="1"/>
    <col min="5122" max="5122" width="6.33203125" customWidth="1"/>
    <col min="5123" max="5123" width="6.6640625" customWidth="1"/>
    <col min="5124" max="5124" width="7.109375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1.44140625" customWidth="1"/>
    <col min="5378" max="5378" width="6.33203125" customWidth="1"/>
    <col min="5379" max="5379" width="6.6640625" customWidth="1"/>
    <col min="5380" max="5380" width="7.109375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1.44140625" customWidth="1"/>
    <col min="5634" max="5634" width="6.33203125" customWidth="1"/>
    <col min="5635" max="5635" width="6.6640625" customWidth="1"/>
    <col min="5636" max="5636" width="7.109375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1.44140625" customWidth="1"/>
    <col min="5890" max="5890" width="6.33203125" customWidth="1"/>
    <col min="5891" max="5891" width="6.6640625" customWidth="1"/>
    <col min="5892" max="5892" width="7.109375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1.44140625" customWidth="1"/>
    <col min="6146" max="6146" width="6.33203125" customWidth="1"/>
    <col min="6147" max="6147" width="6.6640625" customWidth="1"/>
    <col min="6148" max="6148" width="7.109375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1.44140625" customWidth="1"/>
    <col min="6402" max="6402" width="6.33203125" customWidth="1"/>
    <col min="6403" max="6403" width="6.6640625" customWidth="1"/>
    <col min="6404" max="6404" width="7.109375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1.44140625" customWidth="1"/>
    <col min="6658" max="6658" width="6.33203125" customWidth="1"/>
    <col min="6659" max="6659" width="6.6640625" customWidth="1"/>
    <col min="6660" max="6660" width="7.109375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1.44140625" customWidth="1"/>
    <col min="6914" max="6914" width="6.33203125" customWidth="1"/>
    <col min="6915" max="6915" width="6.6640625" customWidth="1"/>
    <col min="6916" max="6916" width="7.109375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1.44140625" customWidth="1"/>
    <col min="7170" max="7170" width="6.33203125" customWidth="1"/>
    <col min="7171" max="7171" width="6.6640625" customWidth="1"/>
    <col min="7172" max="7172" width="7.109375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1.44140625" customWidth="1"/>
    <col min="7426" max="7426" width="6.33203125" customWidth="1"/>
    <col min="7427" max="7427" width="6.6640625" customWidth="1"/>
    <col min="7428" max="7428" width="7.109375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1.44140625" customWidth="1"/>
    <col min="7682" max="7682" width="6.33203125" customWidth="1"/>
    <col min="7683" max="7683" width="6.6640625" customWidth="1"/>
    <col min="7684" max="7684" width="7.109375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1.44140625" customWidth="1"/>
    <col min="7938" max="7938" width="6.33203125" customWidth="1"/>
    <col min="7939" max="7939" width="6.6640625" customWidth="1"/>
    <col min="7940" max="7940" width="7.109375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1.44140625" customWidth="1"/>
    <col min="8194" max="8194" width="6.33203125" customWidth="1"/>
    <col min="8195" max="8195" width="6.6640625" customWidth="1"/>
    <col min="8196" max="8196" width="7.109375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1.44140625" customWidth="1"/>
    <col min="8450" max="8450" width="6.33203125" customWidth="1"/>
    <col min="8451" max="8451" width="6.6640625" customWidth="1"/>
    <col min="8452" max="8452" width="7.109375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1.44140625" customWidth="1"/>
    <col min="8706" max="8706" width="6.33203125" customWidth="1"/>
    <col min="8707" max="8707" width="6.6640625" customWidth="1"/>
    <col min="8708" max="8708" width="7.109375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1.44140625" customWidth="1"/>
    <col min="8962" max="8962" width="6.33203125" customWidth="1"/>
    <col min="8963" max="8963" width="6.6640625" customWidth="1"/>
    <col min="8964" max="8964" width="7.109375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1.44140625" customWidth="1"/>
    <col min="9218" max="9218" width="6.33203125" customWidth="1"/>
    <col min="9219" max="9219" width="6.6640625" customWidth="1"/>
    <col min="9220" max="9220" width="7.109375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1.44140625" customWidth="1"/>
    <col min="9474" max="9474" width="6.33203125" customWidth="1"/>
    <col min="9475" max="9475" width="6.6640625" customWidth="1"/>
    <col min="9476" max="9476" width="7.109375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1.44140625" customWidth="1"/>
    <col min="9730" max="9730" width="6.33203125" customWidth="1"/>
    <col min="9731" max="9731" width="6.6640625" customWidth="1"/>
    <col min="9732" max="9732" width="7.109375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1.44140625" customWidth="1"/>
    <col min="9986" max="9986" width="6.33203125" customWidth="1"/>
    <col min="9987" max="9987" width="6.6640625" customWidth="1"/>
    <col min="9988" max="9988" width="7.109375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1.44140625" customWidth="1"/>
    <col min="10242" max="10242" width="6.33203125" customWidth="1"/>
    <col min="10243" max="10243" width="6.6640625" customWidth="1"/>
    <col min="10244" max="10244" width="7.109375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1.44140625" customWidth="1"/>
    <col min="10498" max="10498" width="6.33203125" customWidth="1"/>
    <col min="10499" max="10499" width="6.6640625" customWidth="1"/>
    <col min="10500" max="10500" width="7.109375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1.44140625" customWidth="1"/>
    <col min="10754" max="10754" width="6.33203125" customWidth="1"/>
    <col min="10755" max="10755" width="6.6640625" customWidth="1"/>
    <col min="10756" max="10756" width="7.109375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1.44140625" customWidth="1"/>
    <col min="11010" max="11010" width="6.33203125" customWidth="1"/>
    <col min="11011" max="11011" width="6.6640625" customWidth="1"/>
    <col min="11012" max="11012" width="7.109375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1.44140625" customWidth="1"/>
    <col min="11266" max="11266" width="6.33203125" customWidth="1"/>
    <col min="11267" max="11267" width="6.6640625" customWidth="1"/>
    <col min="11268" max="11268" width="7.109375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1.44140625" customWidth="1"/>
    <col min="11522" max="11522" width="6.33203125" customWidth="1"/>
    <col min="11523" max="11523" width="6.6640625" customWidth="1"/>
    <col min="11524" max="11524" width="7.109375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1.44140625" customWidth="1"/>
    <col min="11778" max="11778" width="6.33203125" customWidth="1"/>
    <col min="11779" max="11779" width="6.6640625" customWidth="1"/>
    <col min="11780" max="11780" width="7.109375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1.44140625" customWidth="1"/>
    <col min="12034" max="12034" width="6.33203125" customWidth="1"/>
    <col min="12035" max="12035" width="6.6640625" customWidth="1"/>
    <col min="12036" max="12036" width="7.109375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1.44140625" customWidth="1"/>
    <col min="12290" max="12290" width="6.33203125" customWidth="1"/>
    <col min="12291" max="12291" width="6.6640625" customWidth="1"/>
    <col min="12292" max="12292" width="7.109375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1.44140625" customWidth="1"/>
    <col min="12546" max="12546" width="6.33203125" customWidth="1"/>
    <col min="12547" max="12547" width="6.6640625" customWidth="1"/>
    <col min="12548" max="12548" width="7.109375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1.44140625" customWidth="1"/>
    <col min="12802" max="12802" width="6.33203125" customWidth="1"/>
    <col min="12803" max="12803" width="6.6640625" customWidth="1"/>
    <col min="12804" max="12804" width="7.109375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1.44140625" customWidth="1"/>
    <col min="13058" max="13058" width="6.33203125" customWidth="1"/>
    <col min="13059" max="13059" width="6.6640625" customWidth="1"/>
    <col min="13060" max="13060" width="7.109375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1.44140625" customWidth="1"/>
    <col min="13314" max="13314" width="6.33203125" customWidth="1"/>
    <col min="13315" max="13315" width="6.6640625" customWidth="1"/>
    <col min="13316" max="13316" width="7.109375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1.44140625" customWidth="1"/>
    <col min="13570" max="13570" width="6.33203125" customWidth="1"/>
    <col min="13571" max="13571" width="6.6640625" customWidth="1"/>
    <col min="13572" max="13572" width="7.109375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1.44140625" customWidth="1"/>
    <col min="13826" max="13826" width="6.33203125" customWidth="1"/>
    <col min="13827" max="13827" width="6.6640625" customWidth="1"/>
    <col min="13828" max="13828" width="7.109375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1.44140625" customWidth="1"/>
    <col min="14082" max="14082" width="6.33203125" customWidth="1"/>
    <col min="14083" max="14083" width="6.6640625" customWidth="1"/>
    <col min="14084" max="14084" width="7.109375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1.44140625" customWidth="1"/>
    <col min="14338" max="14338" width="6.33203125" customWidth="1"/>
    <col min="14339" max="14339" width="6.6640625" customWidth="1"/>
    <col min="14340" max="14340" width="7.109375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1.44140625" customWidth="1"/>
    <col min="14594" max="14594" width="6.33203125" customWidth="1"/>
    <col min="14595" max="14595" width="6.6640625" customWidth="1"/>
    <col min="14596" max="14596" width="7.109375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1.44140625" customWidth="1"/>
    <col min="14850" max="14850" width="6.33203125" customWidth="1"/>
    <col min="14851" max="14851" width="6.6640625" customWidth="1"/>
    <col min="14852" max="14852" width="7.109375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1.44140625" customWidth="1"/>
    <col min="15106" max="15106" width="6.33203125" customWidth="1"/>
    <col min="15107" max="15107" width="6.6640625" customWidth="1"/>
    <col min="15108" max="15108" width="7.109375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1.44140625" customWidth="1"/>
    <col min="15362" max="15362" width="6.33203125" customWidth="1"/>
    <col min="15363" max="15363" width="6.6640625" customWidth="1"/>
    <col min="15364" max="15364" width="7.109375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1.44140625" customWidth="1"/>
    <col min="15618" max="15618" width="6.33203125" customWidth="1"/>
    <col min="15619" max="15619" width="6.6640625" customWidth="1"/>
    <col min="15620" max="15620" width="7.109375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1.44140625" customWidth="1"/>
    <col min="15874" max="15874" width="6.33203125" customWidth="1"/>
    <col min="15875" max="15875" width="6.6640625" customWidth="1"/>
    <col min="15876" max="15876" width="7.109375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1.44140625" customWidth="1"/>
    <col min="16130" max="16130" width="6.33203125" customWidth="1"/>
    <col min="16131" max="16131" width="6.6640625" customWidth="1"/>
    <col min="16132" max="16132" width="7.109375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0" ht="16.2" x14ac:dyDescent="0.3">
      <c r="A1" s="1" t="s">
        <v>44</v>
      </c>
    </row>
    <row r="2" spans="1:10" x14ac:dyDescent="0.3">
      <c r="A2" s="1" t="s">
        <v>45</v>
      </c>
    </row>
    <row r="3" spans="1:10" x14ac:dyDescent="0.3">
      <c r="A3" s="1" t="s">
        <v>46</v>
      </c>
    </row>
    <row r="4" spans="1:10" x14ac:dyDescent="0.3">
      <c r="A4" s="1" t="s">
        <v>47</v>
      </c>
    </row>
    <row r="5" spans="1:10" x14ac:dyDescent="0.3">
      <c r="A5" s="1" t="s">
        <v>48</v>
      </c>
    </row>
    <row r="6" spans="1:10" x14ac:dyDescent="0.3">
      <c r="A6" s="1" t="s">
        <v>49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</row>
    <row r="8" spans="1:10" ht="15" x14ac:dyDescent="0.3">
      <c r="A8" s="19" t="s">
        <v>50</v>
      </c>
      <c r="B8">
        <v>4</v>
      </c>
    </row>
    <row r="9" spans="1:10" x14ac:dyDescent="0.3">
      <c r="A9" s="20" t="s">
        <v>20</v>
      </c>
      <c r="B9">
        <v>9</v>
      </c>
    </row>
    <row r="10" spans="1:10" x14ac:dyDescent="0.3">
      <c r="A10" s="20"/>
    </row>
    <row r="11" spans="1:10" x14ac:dyDescent="0.3">
      <c r="A11" s="11" t="s">
        <v>14</v>
      </c>
    </row>
    <row r="12" spans="1:10" ht="15.6" x14ac:dyDescent="0.35">
      <c r="A12" s="11" t="s">
        <v>51</v>
      </c>
      <c r="B12">
        <v>150</v>
      </c>
    </row>
    <row r="13" spans="1:10" ht="15.6" x14ac:dyDescent="0.35">
      <c r="A13" s="11" t="s">
        <v>52</v>
      </c>
      <c r="B13">
        <v>150</v>
      </c>
    </row>
    <row r="15" spans="1:10" x14ac:dyDescent="0.3">
      <c r="A15" s="14" t="s">
        <v>53</v>
      </c>
      <c r="B15">
        <f>0.05</f>
        <v>0.05</v>
      </c>
    </row>
    <row r="16" spans="1:10" x14ac:dyDescent="0.3">
      <c r="A16" s="15" t="s">
        <v>54</v>
      </c>
      <c r="B16">
        <f>NORMSINV(B15)</f>
        <v>-1.6448536269514726</v>
      </c>
    </row>
    <row r="18" spans="1:12" x14ac:dyDescent="0.3">
      <c r="A18" t="s">
        <v>55</v>
      </c>
      <c r="B18">
        <v>148</v>
      </c>
    </row>
    <row r="19" spans="1:12" x14ac:dyDescent="0.3">
      <c r="A19" t="s">
        <v>56</v>
      </c>
      <c r="B19" s="16">
        <f>(B18-B12)/SQRT(B8/B9)</f>
        <v>-3</v>
      </c>
    </row>
    <row r="21" spans="1:12" x14ac:dyDescent="0.3">
      <c r="A21" t="s">
        <v>57</v>
      </c>
    </row>
    <row r="22" spans="1:12" x14ac:dyDescent="0.3">
      <c r="L22" s="15"/>
    </row>
    <row r="23" spans="1:12" x14ac:dyDescent="0.3">
      <c r="A23" t="s">
        <v>41</v>
      </c>
    </row>
    <row r="24" spans="1:12" x14ac:dyDescent="0.3">
      <c r="A24" t="s">
        <v>58</v>
      </c>
      <c r="B24">
        <f>NORMSDIST(B19)</f>
        <v>1.3498980316300933E-3</v>
      </c>
    </row>
    <row r="26" spans="1:12" x14ac:dyDescent="0.3">
      <c r="A26" t="s">
        <v>22</v>
      </c>
    </row>
    <row r="27" spans="1:12" x14ac:dyDescent="0.3">
      <c r="A27" s="14" t="s">
        <v>15</v>
      </c>
      <c r="B27">
        <f>0.99</f>
        <v>0.99</v>
      </c>
    </row>
    <row r="28" spans="1:12" x14ac:dyDescent="0.3">
      <c r="A28" s="15" t="s">
        <v>16</v>
      </c>
      <c r="B28">
        <f>-NORMSINV((1-B27)/2)</f>
        <v>2.5758293035488999</v>
      </c>
      <c r="G28" s="18"/>
      <c r="H28" s="15"/>
      <c r="I28" s="18"/>
    </row>
    <row r="30" spans="1:12" x14ac:dyDescent="0.3">
      <c r="A30" t="s">
        <v>17</v>
      </c>
      <c r="C30">
        <f>B18-B28*SQRT(B8/B9)</f>
        <v>146.28278046430074</v>
      </c>
    </row>
    <row r="31" spans="1:12" x14ac:dyDescent="0.3">
      <c r="A31" t="s">
        <v>18</v>
      </c>
      <c r="C31">
        <f>B18+B28*SQRT(B8/B9)</f>
        <v>149.71721953569926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D17" sqref="D17"/>
    </sheetView>
  </sheetViews>
  <sheetFormatPr defaultRowHeight="14.4" x14ac:dyDescent="0.3"/>
  <cols>
    <col min="1" max="1" width="16" style="2" customWidth="1"/>
    <col min="2" max="2" width="10.88671875" style="2" customWidth="1"/>
    <col min="3" max="3" width="9.109375" style="2"/>
    <col min="4" max="4" width="10.6640625" style="2" customWidth="1"/>
    <col min="5" max="5" width="10.33203125" style="2" customWidth="1"/>
    <col min="6" max="6" width="10.44140625" style="2" customWidth="1"/>
    <col min="7" max="7" width="11.44140625" style="2" customWidth="1"/>
    <col min="8" max="256" width="9.109375" style="2"/>
    <col min="257" max="257" width="16" style="2" customWidth="1"/>
    <col min="258" max="258" width="10.88671875" style="2" customWidth="1"/>
    <col min="259" max="259" width="9.109375" style="2"/>
    <col min="260" max="260" width="10.6640625" style="2" customWidth="1"/>
    <col min="261" max="261" width="10.33203125" style="2" customWidth="1"/>
    <col min="262" max="262" width="10.44140625" style="2" customWidth="1"/>
    <col min="263" max="263" width="11.44140625" style="2" customWidth="1"/>
    <col min="264" max="512" width="9.109375" style="2"/>
    <col min="513" max="513" width="16" style="2" customWidth="1"/>
    <col min="514" max="514" width="10.88671875" style="2" customWidth="1"/>
    <col min="515" max="515" width="9.109375" style="2"/>
    <col min="516" max="516" width="10.6640625" style="2" customWidth="1"/>
    <col min="517" max="517" width="10.33203125" style="2" customWidth="1"/>
    <col min="518" max="518" width="10.44140625" style="2" customWidth="1"/>
    <col min="519" max="519" width="11.44140625" style="2" customWidth="1"/>
    <col min="520" max="768" width="9.109375" style="2"/>
    <col min="769" max="769" width="16" style="2" customWidth="1"/>
    <col min="770" max="770" width="10.88671875" style="2" customWidth="1"/>
    <col min="771" max="771" width="9.109375" style="2"/>
    <col min="772" max="772" width="10.6640625" style="2" customWidth="1"/>
    <col min="773" max="773" width="10.33203125" style="2" customWidth="1"/>
    <col min="774" max="774" width="10.44140625" style="2" customWidth="1"/>
    <col min="775" max="775" width="11.44140625" style="2" customWidth="1"/>
    <col min="776" max="1024" width="9.109375" style="2"/>
    <col min="1025" max="1025" width="16" style="2" customWidth="1"/>
    <col min="1026" max="1026" width="10.88671875" style="2" customWidth="1"/>
    <col min="1027" max="1027" width="9.109375" style="2"/>
    <col min="1028" max="1028" width="10.6640625" style="2" customWidth="1"/>
    <col min="1029" max="1029" width="10.33203125" style="2" customWidth="1"/>
    <col min="1030" max="1030" width="10.44140625" style="2" customWidth="1"/>
    <col min="1031" max="1031" width="11.44140625" style="2" customWidth="1"/>
    <col min="1032" max="1280" width="9.109375" style="2"/>
    <col min="1281" max="1281" width="16" style="2" customWidth="1"/>
    <col min="1282" max="1282" width="10.88671875" style="2" customWidth="1"/>
    <col min="1283" max="1283" width="9.109375" style="2"/>
    <col min="1284" max="1284" width="10.6640625" style="2" customWidth="1"/>
    <col min="1285" max="1285" width="10.33203125" style="2" customWidth="1"/>
    <col min="1286" max="1286" width="10.44140625" style="2" customWidth="1"/>
    <col min="1287" max="1287" width="11.44140625" style="2" customWidth="1"/>
    <col min="1288" max="1536" width="9.109375" style="2"/>
    <col min="1537" max="1537" width="16" style="2" customWidth="1"/>
    <col min="1538" max="1538" width="10.88671875" style="2" customWidth="1"/>
    <col min="1539" max="1539" width="9.109375" style="2"/>
    <col min="1540" max="1540" width="10.6640625" style="2" customWidth="1"/>
    <col min="1541" max="1541" width="10.33203125" style="2" customWidth="1"/>
    <col min="1542" max="1542" width="10.44140625" style="2" customWidth="1"/>
    <col min="1543" max="1543" width="11.44140625" style="2" customWidth="1"/>
    <col min="1544" max="1792" width="9.109375" style="2"/>
    <col min="1793" max="1793" width="16" style="2" customWidth="1"/>
    <col min="1794" max="1794" width="10.88671875" style="2" customWidth="1"/>
    <col min="1795" max="1795" width="9.109375" style="2"/>
    <col min="1796" max="1796" width="10.6640625" style="2" customWidth="1"/>
    <col min="1797" max="1797" width="10.33203125" style="2" customWidth="1"/>
    <col min="1798" max="1798" width="10.44140625" style="2" customWidth="1"/>
    <col min="1799" max="1799" width="11.44140625" style="2" customWidth="1"/>
    <col min="1800" max="2048" width="9.109375" style="2"/>
    <col min="2049" max="2049" width="16" style="2" customWidth="1"/>
    <col min="2050" max="2050" width="10.88671875" style="2" customWidth="1"/>
    <col min="2051" max="2051" width="9.109375" style="2"/>
    <col min="2052" max="2052" width="10.6640625" style="2" customWidth="1"/>
    <col min="2053" max="2053" width="10.33203125" style="2" customWidth="1"/>
    <col min="2054" max="2054" width="10.44140625" style="2" customWidth="1"/>
    <col min="2055" max="2055" width="11.44140625" style="2" customWidth="1"/>
    <col min="2056" max="2304" width="9.109375" style="2"/>
    <col min="2305" max="2305" width="16" style="2" customWidth="1"/>
    <col min="2306" max="2306" width="10.88671875" style="2" customWidth="1"/>
    <col min="2307" max="2307" width="9.109375" style="2"/>
    <col min="2308" max="2308" width="10.6640625" style="2" customWidth="1"/>
    <col min="2309" max="2309" width="10.33203125" style="2" customWidth="1"/>
    <col min="2310" max="2310" width="10.44140625" style="2" customWidth="1"/>
    <col min="2311" max="2311" width="11.44140625" style="2" customWidth="1"/>
    <col min="2312" max="2560" width="9.109375" style="2"/>
    <col min="2561" max="2561" width="16" style="2" customWidth="1"/>
    <col min="2562" max="2562" width="10.88671875" style="2" customWidth="1"/>
    <col min="2563" max="2563" width="9.109375" style="2"/>
    <col min="2564" max="2564" width="10.6640625" style="2" customWidth="1"/>
    <col min="2565" max="2565" width="10.33203125" style="2" customWidth="1"/>
    <col min="2566" max="2566" width="10.44140625" style="2" customWidth="1"/>
    <col min="2567" max="2567" width="11.44140625" style="2" customWidth="1"/>
    <col min="2568" max="2816" width="9.109375" style="2"/>
    <col min="2817" max="2817" width="16" style="2" customWidth="1"/>
    <col min="2818" max="2818" width="10.88671875" style="2" customWidth="1"/>
    <col min="2819" max="2819" width="9.109375" style="2"/>
    <col min="2820" max="2820" width="10.6640625" style="2" customWidth="1"/>
    <col min="2821" max="2821" width="10.33203125" style="2" customWidth="1"/>
    <col min="2822" max="2822" width="10.44140625" style="2" customWidth="1"/>
    <col min="2823" max="2823" width="11.44140625" style="2" customWidth="1"/>
    <col min="2824" max="3072" width="9.109375" style="2"/>
    <col min="3073" max="3073" width="16" style="2" customWidth="1"/>
    <col min="3074" max="3074" width="10.88671875" style="2" customWidth="1"/>
    <col min="3075" max="3075" width="9.109375" style="2"/>
    <col min="3076" max="3076" width="10.6640625" style="2" customWidth="1"/>
    <col min="3077" max="3077" width="10.33203125" style="2" customWidth="1"/>
    <col min="3078" max="3078" width="10.44140625" style="2" customWidth="1"/>
    <col min="3079" max="3079" width="11.44140625" style="2" customWidth="1"/>
    <col min="3080" max="3328" width="9.109375" style="2"/>
    <col min="3329" max="3329" width="16" style="2" customWidth="1"/>
    <col min="3330" max="3330" width="10.88671875" style="2" customWidth="1"/>
    <col min="3331" max="3331" width="9.109375" style="2"/>
    <col min="3332" max="3332" width="10.6640625" style="2" customWidth="1"/>
    <col min="3333" max="3333" width="10.33203125" style="2" customWidth="1"/>
    <col min="3334" max="3334" width="10.44140625" style="2" customWidth="1"/>
    <col min="3335" max="3335" width="11.44140625" style="2" customWidth="1"/>
    <col min="3336" max="3584" width="9.109375" style="2"/>
    <col min="3585" max="3585" width="16" style="2" customWidth="1"/>
    <col min="3586" max="3586" width="10.88671875" style="2" customWidth="1"/>
    <col min="3587" max="3587" width="9.109375" style="2"/>
    <col min="3588" max="3588" width="10.6640625" style="2" customWidth="1"/>
    <col min="3589" max="3589" width="10.33203125" style="2" customWidth="1"/>
    <col min="3590" max="3590" width="10.44140625" style="2" customWidth="1"/>
    <col min="3591" max="3591" width="11.44140625" style="2" customWidth="1"/>
    <col min="3592" max="3840" width="9.109375" style="2"/>
    <col min="3841" max="3841" width="16" style="2" customWidth="1"/>
    <col min="3842" max="3842" width="10.88671875" style="2" customWidth="1"/>
    <col min="3843" max="3843" width="9.109375" style="2"/>
    <col min="3844" max="3844" width="10.6640625" style="2" customWidth="1"/>
    <col min="3845" max="3845" width="10.33203125" style="2" customWidth="1"/>
    <col min="3846" max="3846" width="10.44140625" style="2" customWidth="1"/>
    <col min="3847" max="3847" width="11.44140625" style="2" customWidth="1"/>
    <col min="3848" max="4096" width="9.109375" style="2"/>
    <col min="4097" max="4097" width="16" style="2" customWidth="1"/>
    <col min="4098" max="4098" width="10.88671875" style="2" customWidth="1"/>
    <col min="4099" max="4099" width="9.109375" style="2"/>
    <col min="4100" max="4100" width="10.6640625" style="2" customWidth="1"/>
    <col min="4101" max="4101" width="10.33203125" style="2" customWidth="1"/>
    <col min="4102" max="4102" width="10.44140625" style="2" customWidth="1"/>
    <col min="4103" max="4103" width="11.44140625" style="2" customWidth="1"/>
    <col min="4104" max="4352" width="9.109375" style="2"/>
    <col min="4353" max="4353" width="16" style="2" customWidth="1"/>
    <col min="4354" max="4354" width="10.88671875" style="2" customWidth="1"/>
    <col min="4355" max="4355" width="9.109375" style="2"/>
    <col min="4356" max="4356" width="10.6640625" style="2" customWidth="1"/>
    <col min="4357" max="4357" width="10.33203125" style="2" customWidth="1"/>
    <col min="4358" max="4358" width="10.44140625" style="2" customWidth="1"/>
    <col min="4359" max="4359" width="11.44140625" style="2" customWidth="1"/>
    <col min="4360" max="4608" width="9.109375" style="2"/>
    <col min="4609" max="4609" width="16" style="2" customWidth="1"/>
    <col min="4610" max="4610" width="10.88671875" style="2" customWidth="1"/>
    <col min="4611" max="4611" width="9.109375" style="2"/>
    <col min="4612" max="4612" width="10.6640625" style="2" customWidth="1"/>
    <col min="4613" max="4613" width="10.33203125" style="2" customWidth="1"/>
    <col min="4614" max="4614" width="10.44140625" style="2" customWidth="1"/>
    <col min="4615" max="4615" width="11.44140625" style="2" customWidth="1"/>
    <col min="4616" max="4864" width="9.109375" style="2"/>
    <col min="4865" max="4865" width="16" style="2" customWidth="1"/>
    <col min="4866" max="4866" width="10.88671875" style="2" customWidth="1"/>
    <col min="4867" max="4867" width="9.109375" style="2"/>
    <col min="4868" max="4868" width="10.6640625" style="2" customWidth="1"/>
    <col min="4869" max="4869" width="10.33203125" style="2" customWidth="1"/>
    <col min="4870" max="4870" width="10.44140625" style="2" customWidth="1"/>
    <col min="4871" max="4871" width="11.44140625" style="2" customWidth="1"/>
    <col min="4872" max="5120" width="9.109375" style="2"/>
    <col min="5121" max="5121" width="16" style="2" customWidth="1"/>
    <col min="5122" max="5122" width="10.88671875" style="2" customWidth="1"/>
    <col min="5123" max="5123" width="9.109375" style="2"/>
    <col min="5124" max="5124" width="10.6640625" style="2" customWidth="1"/>
    <col min="5125" max="5125" width="10.33203125" style="2" customWidth="1"/>
    <col min="5126" max="5126" width="10.44140625" style="2" customWidth="1"/>
    <col min="5127" max="5127" width="11.44140625" style="2" customWidth="1"/>
    <col min="5128" max="5376" width="9.109375" style="2"/>
    <col min="5377" max="5377" width="16" style="2" customWidth="1"/>
    <col min="5378" max="5378" width="10.88671875" style="2" customWidth="1"/>
    <col min="5379" max="5379" width="9.109375" style="2"/>
    <col min="5380" max="5380" width="10.6640625" style="2" customWidth="1"/>
    <col min="5381" max="5381" width="10.33203125" style="2" customWidth="1"/>
    <col min="5382" max="5382" width="10.44140625" style="2" customWidth="1"/>
    <col min="5383" max="5383" width="11.44140625" style="2" customWidth="1"/>
    <col min="5384" max="5632" width="9.109375" style="2"/>
    <col min="5633" max="5633" width="16" style="2" customWidth="1"/>
    <col min="5634" max="5634" width="10.88671875" style="2" customWidth="1"/>
    <col min="5635" max="5635" width="9.109375" style="2"/>
    <col min="5636" max="5636" width="10.6640625" style="2" customWidth="1"/>
    <col min="5637" max="5637" width="10.33203125" style="2" customWidth="1"/>
    <col min="5638" max="5638" width="10.44140625" style="2" customWidth="1"/>
    <col min="5639" max="5639" width="11.44140625" style="2" customWidth="1"/>
    <col min="5640" max="5888" width="9.109375" style="2"/>
    <col min="5889" max="5889" width="16" style="2" customWidth="1"/>
    <col min="5890" max="5890" width="10.88671875" style="2" customWidth="1"/>
    <col min="5891" max="5891" width="9.109375" style="2"/>
    <col min="5892" max="5892" width="10.6640625" style="2" customWidth="1"/>
    <col min="5893" max="5893" width="10.33203125" style="2" customWidth="1"/>
    <col min="5894" max="5894" width="10.44140625" style="2" customWidth="1"/>
    <col min="5895" max="5895" width="11.44140625" style="2" customWidth="1"/>
    <col min="5896" max="6144" width="9.109375" style="2"/>
    <col min="6145" max="6145" width="16" style="2" customWidth="1"/>
    <col min="6146" max="6146" width="10.88671875" style="2" customWidth="1"/>
    <col min="6147" max="6147" width="9.109375" style="2"/>
    <col min="6148" max="6148" width="10.6640625" style="2" customWidth="1"/>
    <col min="6149" max="6149" width="10.33203125" style="2" customWidth="1"/>
    <col min="6150" max="6150" width="10.44140625" style="2" customWidth="1"/>
    <col min="6151" max="6151" width="11.44140625" style="2" customWidth="1"/>
    <col min="6152" max="6400" width="9.109375" style="2"/>
    <col min="6401" max="6401" width="16" style="2" customWidth="1"/>
    <col min="6402" max="6402" width="10.88671875" style="2" customWidth="1"/>
    <col min="6403" max="6403" width="9.109375" style="2"/>
    <col min="6404" max="6404" width="10.6640625" style="2" customWidth="1"/>
    <col min="6405" max="6405" width="10.33203125" style="2" customWidth="1"/>
    <col min="6406" max="6406" width="10.44140625" style="2" customWidth="1"/>
    <col min="6407" max="6407" width="11.44140625" style="2" customWidth="1"/>
    <col min="6408" max="6656" width="9.109375" style="2"/>
    <col min="6657" max="6657" width="16" style="2" customWidth="1"/>
    <col min="6658" max="6658" width="10.88671875" style="2" customWidth="1"/>
    <col min="6659" max="6659" width="9.109375" style="2"/>
    <col min="6660" max="6660" width="10.6640625" style="2" customWidth="1"/>
    <col min="6661" max="6661" width="10.33203125" style="2" customWidth="1"/>
    <col min="6662" max="6662" width="10.44140625" style="2" customWidth="1"/>
    <col min="6663" max="6663" width="11.44140625" style="2" customWidth="1"/>
    <col min="6664" max="6912" width="9.109375" style="2"/>
    <col min="6913" max="6913" width="16" style="2" customWidth="1"/>
    <col min="6914" max="6914" width="10.88671875" style="2" customWidth="1"/>
    <col min="6915" max="6915" width="9.109375" style="2"/>
    <col min="6916" max="6916" width="10.6640625" style="2" customWidth="1"/>
    <col min="6917" max="6917" width="10.33203125" style="2" customWidth="1"/>
    <col min="6918" max="6918" width="10.44140625" style="2" customWidth="1"/>
    <col min="6919" max="6919" width="11.44140625" style="2" customWidth="1"/>
    <col min="6920" max="7168" width="9.109375" style="2"/>
    <col min="7169" max="7169" width="16" style="2" customWidth="1"/>
    <col min="7170" max="7170" width="10.88671875" style="2" customWidth="1"/>
    <col min="7171" max="7171" width="9.109375" style="2"/>
    <col min="7172" max="7172" width="10.6640625" style="2" customWidth="1"/>
    <col min="7173" max="7173" width="10.33203125" style="2" customWidth="1"/>
    <col min="7174" max="7174" width="10.44140625" style="2" customWidth="1"/>
    <col min="7175" max="7175" width="11.44140625" style="2" customWidth="1"/>
    <col min="7176" max="7424" width="9.109375" style="2"/>
    <col min="7425" max="7425" width="16" style="2" customWidth="1"/>
    <col min="7426" max="7426" width="10.88671875" style="2" customWidth="1"/>
    <col min="7427" max="7427" width="9.109375" style="2"/>
    <col min="7428" max="7428" width="10.6640625" style="2" customWidth="1"/>
    <col min="7429" max="7429" width="10.33203125" style="2" customWidth="1"/>
    <col min="7430" max="7430" width="10.44140625" style="2" customWidth="1"/>
    <col min="7431" max="7431" width="11.44140625" style="2" customWidth="1"/>
    <col min="7432" max="7680" width="9.109375" style="2"/>
    <col min="7681" max="7681" width="16" style="2" customWidth="1"/>
    <col min="7682" max="7682" width="10.88671875" style="2" customWidth="1"/>
    <col min="7683" max="7683" width="9.109375" style="2"/>
    <col min="7684" max="7684" width="10.6640625" style="2" customWidth="1"/>
    <col min="7685" max="7685" width="10.33203125" style="2" customWidth="1"/>
    <col min="7686" max="7686" width="10.44140625" style="2" customWidth="1"/>
    <col min="7687" max="7687" width="11.44140625" style="2" customWidth="1"/>
    <col min="7688" max="7936" width="9.109375" style="2"/>
    <col min="7937" max="7937" width="16" style="2" customWidth="1"/>
    <col min="7938" max="7938" width="10.88671875" style="2" customWidth="1"/>
    <col min="7939" max="7939" width="9.109375" style="2"/>
    <col min="7940" max="7940" width="10.6640625" style="2" customWidth="1"/>
    <col min="7941" max="7941" width="10.33203125" style="2" customWidth="1"/>
    <col min="7942" max="7942" width="10.44140625" style="2" customWidth="1"/>
    <col min="7943" max="7943" width="11.44140625" style="2" customWidth="1"/>
    <col min="7944" max="8192" width="9.109375" style="2"/>
    <col min="8193" max="8193" width="16" style="2" customWidth="1"/>
    <col min="8194" max="8194" width="10.88671875" style="2" customWidth="1"/>
    <col min="8195" max="8195" width="9.109375" style="2"/>
    <col min="8196" max="8196" width="10.6640625" style="2" customWidth="1"/>
    <col min="8197" max="8197" width="10.33203125" style="2" customWidth="1"/>
    <col min="8198" max="8198" width="10.44140625" style="2" customWidth="1"/>
    <col min="8199" max="8199" width="11.44140625" style="2" customWidth="1"/>
    <col min="8200" max="8448" width="9.109375" style="2"/>
    <col min="8449" max="8449" width="16" style="2" customWidth="1"/>
    <col min="8450" max="8450" width="10.88671875" style="2" customWidth="1"/>
    <col min="8451" max="8451" width="9.109375" style="2"/>
    <col min="8452" max="8452" width="10.6640625" style="2" customWidth="1"/>
    <col min="8453" max="8453" width="10.33203125" style="2" customWidth="1"/>
    <col min="8454" max="8454" width="10.44140625" style="2" customWidth="1"/>
    <col min="8455" max="8455" width="11.44140625" style="2" customWidth="1"/>
    <col min="8456" max="8704" width="9.109375" style="2"/>
    <col min="8705" max="8705" width="16" style="2" customWidth="1"/>
    <col min="8706" max="8706" width="10.88671875" style="2" customWidth="1"/>
    <col min="8707" max="8707" width="9.109375" style="2"/>
    <col min="8708" max="8708" width="10.6640625" style="2" customWidth="1"/>
    <col min="8709" max="8709" width="10.33203125" style="2" customWidth="1"/>
    <col min="8710" max="8710" width="10.44140625" style="2" customWidth="1"/>
    <col min="8711" max="8711" width="11.44140625" style="2" customWidth="1"/>
    <col min="8712" max="8960" width="9.109375" style="2"/>
    <col min="8961" max="8961" width="16" style="2" customWidth="1"/>
    <col min="8962" max="8962" width="10.88671875" style="2" customWidth="1"/>
    <col min="8963" max="8963" width="9.109375" style="2"/>
    <col min="8964" max="8964" width="10.6640625" style="2" customWidth="1"/>
    <col min="8965" max="8965" width="10.33203125" style="2" customWidth="1"/>
    <col min="8966" max="8966" width="10.44140625" style="2" customWidth="1"/>
    <col min="8967" max="8967" width="11.44140625" style="2" customWidth="1"/>
    <col min="8968" max="9216" width="9.109375" style="2"/>
    <col min="9217" max="9217" width="16" style="2" customWidth="1"/>
    <col min="9218" max="9218" width="10.88671875" style="2" customWidth="1"/>
    <col min="9219" max="9219" width="9.109375" style="2"/>
    <col min="9220" max="9220" width="10.6640625" style="2" customWidth="1"/>
    <col min="9221" max="9221" width="10.33203125" style="2" customWidth="1"/>
    <col min="9222" max="9222" width="10.44140625" style="2" customWidth="1"/>
    <col min="9223" max="9223" width="11.44140625" style="2" customWidth="1"/>
    <col min="9224" max="9472" width="9.109375" style="2"/>
    <col min="9473" max="9473" width="16" style="2" customWidth="1"/>
    <col min="9474" max="9474" width="10.88671875" style="2" customWidth="1"/>
    <col min="9475" max="9475" width="9.109375" style="2"/>
    <col min="9476" max="9476" width="10.6640625" style="2" customWidth="1"/>
    <col min="9477" max="9477" width="10.33203125" style="2" customWidth="1"/>
    <col min="9478" max="9478" width="10.44140625" style="2" customWidth="1"/>
    <col min="9479" max="9479" width="11.44140625" style="2" customWidth="1"/>
    <col min="9480" max="9728" width="9.109375" style="2"/>
    <col min="9729" max="9729" width="16" style="2" customWidth="1"/>
    <col min="9730" max="9730" width="10.88671875" style="2" customWidth="1"/>
    <col min="9731" max="9731" width="9.109375" style="2"/>
    <col min="9732" max="9732" width="10.6640625" style="2" customWidth="1"/>
    <col min="9733" max="9733" width="10.33203125" style="2" customWidth="1"/>
    <col min="9734" max="9734" width="10.44140625" style="2" customWidth="1"/>
    <col min="9735" max="9735" width="11.44140625" style="2" customWidth="1"/>
    <col min="9736" max="9984" width="9.109375" style="2"/>
    <col min="9985" max="9985" width="16" style="2" customWidth="1"/>
    <col min="9986" max="9986" width="10.88671875" style="2" customWidth="1"/>
    <col min="9987" max="9987" width="9.109375" style="2"/>
    <col min="9988" max="9988" width="10.6640625" style="2" customWidth="1"/>
    <col min="9989" max="9989" width="10.33203125" style="2" customWidth="1"/>
    <col min="9990" max="9990" width="10.44140625" style="2" customWidth="1"/>
    <col min="9991" max="9991" width="11.44140625" style="2" customWidth="1"/>
    <col min="9992" max="10240" width="9.109375" style="2"/>
    <col min="10241" max="10241" width="16" style="2" customWidth="1"/>
    <col min="10242" max="10242" width="10.88671875" style="2" customWidth="1"/>
    <col min="10243" max="10243" width="9.109375" style="2"/>
    <col min="10244" max="10244" width="10.6640625" style="2" customWidth="1"/>
    <col min="10245" max="10245" width="10.33203125" style="2" customWidth="1"/>
    <col min="10246" max="10246" width="10.44140625" style="2" customWidth="1"/>
    <col min="10247" max="10247" width="11.44140625" style="2" customWidth="1"/>
    <col min="10248" max="10496" width="9.109375" style="2"/>
    <col min="10497" max="10497" width="16" style="2" customWidth="1"/>
    <col min="10498" max="10498" width="10.88671875" style="2" customWidth="1"/>
    <col min="10499" max="10499" width="9.109375" style="2"/>
    <col min="10500" max="10500" width="10.6640625" style="2" customWidth="1"/>
    <col min="10501" max="10501" width="10.33203125" style="2" customWidth="1"/>
    <col min="10502" max="10502" width="10.44140625" style="2" customWidth="1"/>
    <col min="10503" max="10503" width="11.44140625" style="2" customWidth="1"/>
    <col min="10504" max="10752" width="9.109375" style="2"/>
    <col min="10753" max="10753" width="16" style="2" customWidth="1"/>
    <col min="10754" max="10754" width="10.88671875" style="2" customWidth="1"/>
    <col min="10755" max="10755" width="9.109375" style="2"/>
    <col min="10756" max="10756" width="10.6640625" style="2" customWidth="1"/>
    <col min="10757" max="10757" width="10.33203125" style="2" customWidth="1"/>
    <col min="10758" max="10758" width="10.44140625" style="2" customWidth="1"/>
    <col min="10759" max="10759" width="11.44140625" style="2" customWidth="1"/>
    <col min="10760" max="11008" width="9.109375" style="2"/>
    <col min="11009" max="11009" width="16" style="2" customWidth="1"/>
    <col min="11010" max="11010" width="10.88671875" style="2" customWidth="1"/>
    <col min="11011" max="11011" width="9.109375" style="2"/>
    <col min="11012" max="11012" width="10.6640625" style="2" customWidth="1"/>
    <col min="11013" max="11013" width="10.33203125" style="2" customWidth="1"/>
    <col min="11014" max="11014" width="10.44140625" style="2" customWidth="1"/>
    <col min="11015" max="11015" width="11.44140625" style="2" customWidth="1"/>
    <col min="11016" max="11264" width="9.109375" style="2"/>
    <col min="11265" max="11265" width="16" style="2" customWidth="1"/>
    <col min="11266" max="11266" width="10.88671875" style="2" customWidth="1"/>
    <col min="11267" max="11267" width="9.109375" style="2"/>
    <col min="11268" max="11268" width="10.6640625" style="2" customWidth="1"/>
    <col min="11269" max="11269" width="10.33203125" style="2" customWidth="1"/>
    <col min="11270" max="11270" width="10.44140625" style="2" customWidth="1"/>
    <col min="11271" max="11271" width="11.44140625" style="2" customWidth="1"/>
    <col min="11272" max="11520" width="9.109375" style="2"/>
    <col min="11521" max="11521" width="16" style="2" customWidth="1"/>
    <col min="11522" max="11522" width="10.88671875" style="2" customWidth="1"/>
    <col min="11523" max="11523" width="9.109375" style="2"/>
    <col min="11524" max="11524" width="10.6640625" style="2" customWidth="1"/>
    <col min="11525" max="11525" width="10.33203125" style="2" customWidth="1"/>
    <col min="11526" max="11526" width="10.44140625" style="2" customWidth="1"/>
    <col min="11527" max="11527" width="11.44140625" style="2" customWidth="1"/>
    <col min="11528" max="11776" width="9.109375" style="2"/>
    <col min="11777" max="11777" width="16" style="2" customWidth="1"/>
    <col min="11778" max="11778" width="10.88671875" style="2" customWidth="1"/>
    <col min="11779" max="11779" width="9.109375" style="2"/>
    <col min="11780" max="11780" width="10.6640625" style="2" customWidth="1"/>
    <col min="11781" max="11781" width="10.33203125" style="2" customWidth="1"/>
    <col min="11782" max="11782" width="10.44140625" style="2" customWidth="1"/>
    <col min="11783" max="11783" width="11.44140625" style="2" customWidth="1"/>
    <col min="11784" max="12032" width="9.109375" style="2"/>
    <col min="12033" max="12033" width="16" style="2" customWidth="1"/>
    <col min="12034" max="12034" width="10.88671875" style="2" customWidth="1"/>
    <col min="12035" max="12035" width="9.109375" style="2"/>
    <col min="12036" max="12036" width="10.6640625" style="2" customWidth="1"/>
    <col min="12037" max="12037" width="10.33203125" style="2" customWidth="1"/>
    <col min="12038" max="12038" width="10.44140625" style="2" customWidth="1"/>
    <col min="12039" max="12039" width="11.44140625" style="2" customWidth="1"/>
    <col min="12040" max="12288" width="9.109375" style="2"/>
    <col min="12289" max="12289" width="16" style="2" customWidth="1"/>
    <col min="12290" max="12290" width="10.88671875" style="2" customWidth="1"/>
    <col min="12291" max="12291" width="9.109375" style="2"/>
    <col min="12292" max="12292" width="10.6640625" style="2" customWidth="1"/>
    <col min="12293" max="12293" width="10.33203125" style="2" customWidth="1"/>
    <col min="12294" max="12294" width="10.44140625" style="2" customWidth="1"/>
    <col min="12295" max="12295" width="11.44140625" style="2" customWidth="1"/>
    <col min="12296" max="12544" width="9.109375" style="2"/>
    <col min="12545" max="12545" width="16" style="2" customWidth="1"/>
    <col min="12546" max="12546" width="10.88671875" style="2" customWidth="1"/>
    <col min="12547" max="12547" width="9.109375" style="2"/>
    <col min="12548" max="12548" width="10.6640625" style="2" customWidth="1"/>
    <col min="12549" max="12549" width="10.33203125" style="2" customWidth="1"/>
    <col min="12550" max="12550" width="10.44140625" style="2" customWidth="1"/>
    <col min="12551" max="12551" width="11.44140625" style="2" customWidth="1"/>
    <col min="12552" max="12800" width="9.109375" style="2"/>
    <col min="12801" max="12801" width="16" style="2" customWidth="1"/>
    <col min="12802" max="12802" width="10.88671875" style="2" customWidth="1"/>
    <col min="12803" max="12803" width="9.109375" style="2"/>
    <col min="12804" max="12804" width="10.6640625" style="2" customWidth="1"/>
    <col min="12805" max="12805" width="10.33203125" style="2" customWidth="1"/>
    <col min="12806" max="12806" width="10.44140625" style="2" customWidth="1"/>
    <col min="12807" max="12807" width="11.44140625" style="2" customWidth="1"/>
    <col min="12808" max="13056" width="9.109375" style="2"/>
    <col min="13057" max="13057" width="16" style="2" customWidth="1"/>
    <col min="13058" max="13058" width="10.88671875" style="2" customWidth="1"/>
    <col min="13059" max="13059" width="9.109375" style="2"/>
    <col min="13060" max="13060" width="10.6640625" style="2" customWidth="1"/>
    <col min="13061" max="13061" width="10.33203125" style="2" customWidth="1"/>
    <col min="13062" max="13062" width="10.44140625" style="2" customWidth="1"/>
    <col min="13063" max="13063" width="11.44140625" style="2" customWidth="1"/>
    <col min="13064" max="13312" width="9.109375" style="2"/>
    <col min="13313" max="13313" width="16" style="2" customWidth="1"/>
    <col min="13314" max="13314" width="10.88671875" style="2" customWidth="1"/>
    <col min="13315" max="13315" width="9.109375" style="2"/>
    <col min="13316" max="13316" width="10.6640625" style="2" customWidth="1"/>
    <col min="13317" max="13317" width="10.33203125" style="2" customWidth="1"/>
    <col min="13318" max="13318" width="10.44140625" style="2" customWidth="1"/>
    <col min="13319" max="13319" width="11.44140625" style="2" customWidth="1"/>
    <col min="13320" max="13568" width="9.109375" style="2"/>
    <col min="13569" max="13569" width="16" style="2" customWidth="1"/>
    <col min="13570" max="13570" width="10.88671875" style="2" customWidth="1"/>
    <col min="13571" max="13571" width="9.109375" style="2"/>
    <col min="13572" max="13572" width="10.6640625" style="2" customWidth="1"/>
    <col min="13573" max="13573" width="10.33203125" style="2" customWidth="1"/>
    <col min="13574" max="13574" width="10.44140625" style="2" customWidth="1"/>
    <col min="13575" max="13575" width="11.44140625" style="2" customWidth="1"/>
    <col min="13576" max="13824" width="9.109375" style="2"/>
    <col min="13825" max="13825" width="16" style="2" customWidth="1"/>
    <col min="13826" max="13826" width="10.88671875" style="2" customWidth="1"/>
    <col min="13827" max="13827" width="9.109375" style="2"/>
    <col min="13828" max="13828" width="10.6640625" style="2" customWidth="1"/>
    <col min="13829" max="13829" width="10.33203125" style="2" customWidth="1"/>
    <col min="13830" max="13830" width="10.44140625" style="2" customWidth="1"/>
    <col min="13831" max="13831" width="11.44140625" style="2" customWidth="1"/>
    <col min="13832" max="14080" width="9.109375" style="2"/>
    <col min="14081" max="14081" width="16" style="2" customWidth="1"/>
    <col min="14082" max="14082" width="10.88671875" style="2" customWidth="1"/>
    <col min="14083" max="14083" width="9.109375" style="2"/>
    <col min="14084" max="14084" width="10.6640625" style="2" customWidth="1"/>
    <col min="14085" max="14085" width="10.33203125" style="2" customWidth="1"/>
    <col min="14086" max="14086" width="10.44140625" style="2" customWidth="1"/>
    <col min="14087" max="14087" width="11.44140625" style="2" customWidth="1"/>
    <col min="14088" max="14336" width="9.109375" style="2"/>
    <col min="14337" max="14337" width="16" style="2" customWidth="1"/>
    <col min="14338" max="14338" width="10.88671875" style="2" customWidth="1"/>
    <col min="14339" max="14339" width="9.109375" style="2"/>
    <col min="14340" max="14340" width="10.6640625" style="2" customWidth="1"/>
    <col min="14341" max="14341" width="10.33203125" style="2" customWidth="1"/>
    <col min="14342" max="14342" width="10.44140625" style="2" customWidth="1"/>
    <col min="14343" max="14343" width="11.44140625" style="2" customWidth="1"/>
    <col min="14344" max="14592" width="9.109375" style="2"/>
    <col min="14593" max="14593" width="16" style="2" customWidth="1"/>
    <col min="14594" max="14594" width="10.88671875" style="2" customWidth="1"/>
    <col min="14595" max="14595" width="9.109375" style="2"/>
    <col min="14596" max="14596" width="10.6640625" style="2" customWidth="1"/>
    <col min="14597" max="14597" width="10.33203125" style="2" customWidth="1"/>
    <col min="14598" max="14598" width="10.44140625" style="2" customWidth="1"/>
    <col min="14599" max="14599" width="11.44140625" style="2" customWidth="1"/>
    <col min="14600" max="14848" width="9.109375" style="2"/>
    <col min="14849" max="14849" width="16" style="2" customWidth="1"/>
    <col min="14850" max="14850" width="10.88671875" style="2" customWidth="1"/>
    <col min="14851" max="14851" width="9.109375" style="2"/>
    <col min="14852" max="14852" width="10.6640625" style="2" customWidth="1"/>
    <col min="14853" max="14853" width="10.33203125" style="2" customWidth="1"/>
    <col min="14854" max="14854" width="10.44140625" style="2" customWidth="1"/>
    <col min="14855" max="14855" width="11.44140625" style="2" customWidth="1"/>
    <col min="14856" max="15104" width="9.109375" style="2"/>
    <col min="15105" max="15105" width="16" style="2" customWidth="1"/>
    <col min="15106" max="15106" width="10.88671875" style="2" customWidth="1"/>
    <col min="15107" max="15107" width="9.109375" style="2"/>
    <col min="15108" max="15108" width="10.6640625" style="2" customWidth="1"/>
    <col min="15109" max="15109" width="10.33203125" style="2" customWidth="1"/>
    <col min="15110" max="15110" width="10.44140625" style="2" customWidth="1"/>
    <col min="15111" max="15111" width="11.44140625" style="2" customWidth="1"/>
    <col min="15112" max="15360" width="9.109375" style="2"/>
    <col min="15361" max="15361" width="16" style="2" customWidth="1"/>
    <col min="15362" max="15362" width="10.88671875" style="2" customWidth="1"/>
    <col min="15363" max="15363" width="9.109375" style="2"/>
    <col min="15364" max="15364" width="10.6640625" style="2" customWidth="1"/>
    <col min="15365" max="15365" width="10.33203125" style="2" customWidth="1"/>
    <col min="15366" max="15366" width="10.44140625" style="2" customWidth="1"/>
    <col min="15367" max="15367" width="11.44140625" style="2" customWidth="1"/>
    <col min="15368" max="15616" width="9.109375" style="2"/>
    <col min="15617" max="15617" width="16" style="2" customWidth="1"/>
    <col min="15618" max="15618" width="10.88671875" style="2" customWidth="1"/>
    <col min="15619" max="15619" width="9.109375" style="2"/>
    <col min="15620" max="15620" width="10.6640625" style="2" customWidth="1"/>
    <col min="15621" max="15621" width="10.33203125" style="2" customWidth="1"/>
    <col min="15622" max="15622" width="10.44140625" style="2" customWidth="1"/>
    <col min="15623" max="15623" width="11.44140625" style="2" customWidth="1"/>
    <col min="15624" max="15872" width="9.109375" style="2"/>
    <col min="15873" max="15873" width="16" style="2" customWidth="1"/>
    <col min="15874" max="15874" width="10.88671875" style="2" customWidth="1"/>
    <col min="15875" max="15875" width="9.109375" style="2"/>
    <col min="15876" max="15876" width="10.6640625" style="2" customWidth="1"/>
    <col min="15877" max="15877" width="10.33203125" style="2" customWidth="1"/>
    <col min="15878" max="15878" width="10.44140625" style="2" customWidth="1"/>
    <col min="15879" max="15879" width="11.44140625" style="2" customWidth="1"/>
    <col min="15880" max="16128" width="9.109375" style="2"/>
    <col min="16129" max="16129" width="16" style="2" customWidth="1"/>
    <col min="16130" max="16130" width="10.88671875" style="2" customWidth="1"/>
    <col min="16131" max="16131" width="9.109375" style="2"/>
    <col min="16132" max="16132" width="10.6640625" style="2" customWidth="1"/>
    <col min="16133" max="16133" width="10.33203125" style="2" customWidth="1"/>
    <col min="16134" max="16134" width="10.44140625" style="2" customWidth="1"/>
    <col min="16135" max="16135" width="11.44140625" style="2" customWidth="1"/>
    <col min="16136" max="16384" width="9.109375" style="2"/>
  </cols>
  <sheetData>
    <row r="1" spans="1:11" x14ac:dyDescent="0.3">
      <c r="A1" s="1" t="s">
        <v>59</v>
      </c>
      <c r="B1" s="1"/>
      <c r="C1" s="1"/>
      <c r="D1" s="1"/>
    </row>
    <row r="2" spans="1:11" x14ac:dyDescent="0.3">
      <c r="A2" s="1" t="s">
        <v>60</v>
      </c>
      <c r="B2" s="1"/>
      <c r="C2" s="1"/>
      <c r="D2" s="1"/>
    </row>
    <row r="3" spans="1:11" x14ac:dyDescent="0.3">
      <c r="A3" s="1" t="s">
        <v>61</v>
      </c>
      <c r="B3" s="1"/>
      <c r="C3" s="1"/>
      <c r="D3" s="1"/>
    </row>
    <row r="4" spans="1:11" x14ac:dyDescent="0.3">
      <c r="A4" s="1" t="s">
        <v>62</v>
      </c>
      <c r="B4" s="1"/>
      <c r="C4" s="1"/>
      <c r="D4" s="1"/>
    </row>
    <row r="5" spans="1:11" x14ac:dyDescent="0.3">
      <c r="A5" s="1" t="s">
        <v>63</v>
      </c>
      <c r="B5" s="3"/>
      <c r="C5" s="3"/>
      <c r="D5" s="3"/>
      <c r="E5" s="3"/>
      <c r="F5" s="4"/>
      <c r="G5" s="4"/>
      <c r="H5" s="4"/>
      <c r="I5" s="4"/>
      <c r="J5" s="4"/>
      <c r="K5" s="5"/>
    </row>
    <row r="6" spans="1:11" x14ac:dyDescent="0.3">
      <c r="A6" s="6" t="s">
        <v>64</v>
      </c>
      <c r="E6" s="7"/>
    </row>
    <row r="7" spans="1:11" x14ac:dyDescent="0.3">
      <c r="A7" s="8" t="s">
        <v>65</v>
      </c>
    </row>
    <row r="9" spans="1:11" x14ac:dyDescent="0.3">
      <c r="A9" s="10" t="s">
        <v>11</v>
      </c>
      <c r="B9" s="2">
        <v>400</v>
      </c>
    </row>
    <row r="10" spans="1:11" x14ac:dyDescent="0.3">
      <c r="A10" s="10" t="s">
        <v>12</v>
      </c>
      <c r="B10" s="2">
        <v>136</v>
      </c>
    </row>
    <row r="11" spans="1:11" x14ac:dyDescent="0.3">
      <c r="A11" s="10" t="s">
        <v>13</v>
      </c>
      <c r="B11" s="2">
        <f>B10/B9</f>
        <v>0.34</v>
      </c>
    </row>
    <row r="12" spans="1:11" x14ac:dyDescent="0.3">
      <c r="A12" s="10"/>
    </row>
    <row r="13" spans="1:11" x14ac:dyDescent="0.3">
      <c r="A13" t="s">
        <v>14</v>
      </c>
      <c r="B13"/>
      <c r="C13"/>
      <c r="E13" s="11"/>
      <c r="F13" s="12"/>
      <c r="G13" s="13"/>
    </row>
    <row r="14" spans="1:11" x14ac:dyDescent="0.3">
      <c r="A14" s="14" t="s">
        <v>15</v>
      </c>
      <c r="B14">
        <v>0.95</v>
      </c>
      <c r="C14"/>
    </row>
    <row r="15" spans="1:11" x14ac:dyDescent="0.3">
      <c r="A15" s="15" t="s">
        <v>16</v>
      </c>
      <c r="B15">
        <f>-NORMSINV((1-B14)/2)</f>
        <v>1.9599639845400536</v>
      </c>
      <c r="C15"/>
      <c r="E15" s="7"/>
    </row>
    <row r="16" spans="1:11" x14ac:dyDescent="0.3">
      <c r="A16"/>
      <c r="B16"/>
      <c r="C16"/>
    </row>
    <row r="17" spans="1:7" x14ac:dyDescent="0.3">
      <c r="A17" t="s">
        <v>17</v>
      </c>
      <c r="B17"/>
      <c r="C17">
        <f>B11-B15*SQRT(B11*(1-B11)/B9)</f>
        <v>0.29357739345524209</v>
      </c>
      <c r="E17" s="11"/>
      <c r="F17" s="12"/>
      <c r="G17" s="13"/>
    </row>
    <row r="18" spans="1:7" x14ac:dyDescent="0.3">
      <c r="A18" t="s">
        <v>18</v>
      </c>
      <c r="B18"/>
      <c r="C18">
        <f>B11+B15*SQRT(B11*(1-B11)/B9)</f>
        <v>0.38642260654475796</v>
      </c>
    </row>
    <row r="19" spans="1:7" x14ac:dyDescent="0.3">
      <c r="E19" s="7"/>
    </row>
    <row r="20" spans="1:7" x14ac:dyDescent="0.3">
      <c r="A20" s="11" t="s">
        <v>41</v>
      </c>
      <c r="B20"/>
      <c r="C20"/>
    </row>
    <row r="21" spans="1:7" ht="15.6" x14ac:dyDescent="0.35">
      <c r="A21" s="11" t="s">
        <v>66</v>
      </c>
      <c r="B21">
        <v>0.25</v>
      </c>
      <c r="C21"/>
      <c r="E21" s="11"/>
      <c r="F21" s="12"/>
      <c r="G21" s="13"/>
    </row>
    <row r="22" spans="1:7" ht="15.6" x14ac:dyDescent="0.35">
      <c r="A22" s="11" t="s">
        <v>67</v>
      </c>
      <c r="B22">
        <v>0.25</v>
      </c>
      <c r="C22"/>
    </row>
    <row r="23" spans="1:7" x14ac:dyDescent="0.3">
      <c r="A23"/>
      <c r="B23"/>
      <c r="C23"/>
      <c r="E23" s="7"/>
    </row>
    <row r="24" spans="1:7" x14ac:dyDescent="0.3">
      <c r="A24" s="14" t="s">
        <v>53</v>
      </c>
      <c r="B24">
        <f>0.05</f>
        <v>0.05</v>
      </c>
      <c r="C24"/>
    </row>
    <row r="25" spans="1:7" x14ac:dyDescent="0.3">
      <c r="A25" s="15" t="s">
        <v>68</v>
      </c>
      <c r="B25">
        <f>NORMSINV(1-B24)</f>
        <v>1.6448536269514715</v>
      </c>
      <c r="C25"/>
      <c r="E25" s="11"/>
      <c r="F25" s="12"/>
      <c r="G25" s="13"/>
    </row>
    <row r="26" spans="1:7" x14ac:dyDescent="0.3">
      <c r="A26"/>
      <c r="B26"/>
      <c r="C26"/>
    </row>
    <row r="27" spans="1:7" x14ac:dyDescent="0.3">
      <c r="A27" t="s">
        <v>13</v>
      </c>
      <c r="B27">
        <f>B11</f>
        <v>0.34</v>
      </c>
      <c r="C27"/>
      <c r="E27" s="7"/>
    </row>
    <row r="28" spans="1:7" x14ac:dyDescent="0.3">
      <c r="A28" t="s">
        <v>56</v>
      </c>
      <c r="B28" s="16">
        <f>(B27-B21)/SQRT(B21*(1-B21)/B9)</f>
        <v>4.1569219381653069</v>
      </c>
      <c r="C28"/>
    </row>
    <row r="29" spans="1:7" x14ac:dyDescent="0.3">
      <c r="A29"/>
      <c r="B29"/>
      <c r="C29"/>
      <c r="E29" s="7"/>
    </row>
    <row r="30" spans="1:7" x14ac:dyDescent="0.3">
      <c r="A30" t="s">
        <v>69</v>
      </c>
      <c r="B30"/>
      <c r="C30"/>
    </row>
    <row r="31" spans="1:7" x14ac:dyDescent="0.3">
      <c r="A31" t="s">
        <v>70</v>
      </c>
      <c r="B31"/>
      <c r="C31"/>
      <c r="E31" s="7"/>
    </row>
    <row r="32" spans="1:7" x14ac:dyDescent="0.3">
      <c r="A32"/>
      <c r="B32"/>
      <c r="C32"/>
      <c r="E32" s="7"/>
    </row>
    <row r="33" spans="1:3" x14ac:dyDescent="0.3">
      <c r="A33" t="s">
        <v>22</v>
      </c>
      <c r="B33"/>
      <c r="C33"/>
    </row>
    <row r="34" spans="1:3" x14ac:dyDescent="0.3">
      <c r="A34" t="s">
        <v>58</v>
      </c>
      <c r="B34" s="16">
        <f>1-NORMSDIST(B28)</f>
        <v>1.6128207281251861E-5</v>
      </c>
      <c r="C34"/>
    </row>
    <row r="35" spans="1:3" x14ac:dyDescent="0.3">
      <c r="A35"/>
      <c r="B35"/>
      <c r="C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sqref="A1:XFD1048576"/>
    </sheetView>
  </sheetViews>
  <sheetFormatPr defaultRowHeight="14.4" x14ac:dyDescent="0.3"/>
  <cols>
    <col min="1" max="1" width="16.109375" customWidth="1"/>
    <col min="2" max="2" width="10.88671875" customWidth="1"/>
    <col min="3" max="3" width="14.8867187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6.109375" customWidth="1"/>
    <col min="258" max="258" width="10.88671875" customWidth="1"/>
    <col min="259" max="259" width="14.88671875" customWidth="1"/>
    <col min="260" max="260" width="7.109375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6.109375" customWidth="1"/>
    <col min="514" max="514" width="10.88671875" customWidth="1"/>
    <col min="515" max="515" width="14.88671875" customWidth="1"/>
    <col min="516" max="516" width="7.109375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6.109375" customWidth="1"/>
    <col min="770" max="770" width="10.88671875" customWidth="1"/>
    <col min="771" max="771" width="14.88671875" customWidth="1"/>
    <col min="772" max="772" width="7.109375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6.109375" customWidth="1"/>
    <col min="1026" max="1026" width="10.88671875" customWidth="1"/>
    <col min="1027" max="1027" width="14.88671875" customWidth="1"/>
    <col min="1028" max="1028" width="7.109375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6.109375" customWidth="1"/>
    <col min="1282" max="1282" width="10.88671875" customWidth="1"/>
    <col min="1283" max="1283" width="14.88671875" customWidth="1"/>
    <col min="1284" max="1284" width="7.109375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6.109375" customWidth="1"/>
    <col min="1538" max="1538" width="10.88671875" customWidth="1"/>
    <col min="1539" max="1539" width="14.88671875" customWidth="1"/>
    <col min="1540" max="1540" width="7.109375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6.109375" customWidth="1"/>
    <col min="1794" max="1794" width="10.88671875" customWidth="1"/>
    <col min="1795" max="1795" width="14.88671875" customWidth="1"/>
    <col min="1796" max="1796" width="7.109375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6.109375" customWidth="1"/>
    <col min="2050" max="2050" width="10.88671875" customWidth="1"/>
    <col min="2051" max="2051" width="14.88671875" customWidth="1"/>
    <col min="2052" max="2052" width="7.109375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6.109375" customWidth="1"/>
    <col min="2306" max="2306" width="10.88671875" customWidth="1"/>
    <col min="2307" max="2307" width="14.88671875" customWidth="1"/>
    <col min="2308" max="2308" width="7.109375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6.109375" customWidth="1"/>
    <col min="2562" max="2562" width="10.88671875" customWidth="1"/>
    <col min="2563" max="2563" width="14.88671875" customWidth="1"/>
    <col min="2564" max="2564" width="7.109375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6.109375" customWidth="1"/>
    <col min="2818" max="2818" width="10.88671875" customWidth="1"/>
    <col min="2819" max="2819" width="14.88671875" customWidth="1"/>
    <col min="2820" max="2820" width="7.109375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6.109375" customWidth="1"/>
    <col min="3074" max="3074" width="10.88671875" customWidth="1"/>
    <col min="3075" max="3075" width="14.88671875" customWidth="1"/>
    <col min="3076" max="3076" width="7.109375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6.109375" customWidth="1"/>
    <col min="3330" max="3330" width="10.88671875" customWidth="1"/>
    <col min="3331" max="3331" width="14.88671875" customWidth="1"/>
    <col min="3332" max="3332" width="7.109375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6.109375" customWidth="1"/>
    <col min="3586" max="3586" width="10.88671875" customWidth="1"/>
    <col min="3587" max="3587" width="14.88671875" customWidth="1"/>
    <col min="3588" max="3588" width="7.109375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6.109375" customWidth="1"/>
    <col min="3842" max="3842" width="10.88671875" customWidth="1"/>
    <col min="3843" max="3843" width="14.88671875" customWidth="1"/>
    <col min="3844" max="3844" width="7.109375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6.109375" customWidth="1"/>
    <col min="4098" max="4098" width="10.88671875" customWidth="1"/>
    <col min="4099" max="4099" width="14.88671875" customWidth="1"/>
    <col min="4100" max="4100" width="7.109375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6.109375" customWidth="1"/>
    <col min="4354" max="4354" width="10.88671875" customWidth="1"/>
    <col min="4355" max="4355" width="14.88671875" customWidth="1"/>
    <col min="4356" max="4356" width="7.109375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6.109375" customWidth="1"/>
    <col min="4610" max="4610" width="10.88671875" customWidth="1"/>
    <col min="4611" max="4611" width="14.88671875" customWidth="1"/>
    <col min="4612" max="4612" width="7.109375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6.109375" customWidth="1"/>
    <col min="4866" max="4866" width="10.88671875" customWidth="1"/>
    <col min="4867" max="4867" width="14.88671875" customWidth="1"/>
    <col min="4868" max="4868" width="7.109375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6.109375" customWidth="1"/>
    <col min="5122" max="5122" width="10.88671875" customWidth="1"/>
    <col min="5123" max="5123" width="14.88671875" customWidth="1"/>
    <col min="5124" max="5124" width="7.109375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6.109375" customWidth="1"/>
    <col min="5378" max="5378" width="10.88671875" customWidth="1"/>
    <col min="5379" max="5379" width="14.88671875" customWidth="1"/>
    <col min="5380" max="5380" width="7.109375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6.109375" customWidth="1"/>
    <col min="5634" max="5634" width="10.88671875" customWidth="1"/>
    <col min="5635" max="5635" width="14.88671875" customWidth="1"/>
    <col min="5636" max="5636" width="7.109375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6.109375" customWidth="1"/>
    <col min="5890" max="5890" width="10.88671875" customWidth="1"/>
    <col min="5891" max="5891" width="14.88671875" customWidth="1"/>
    <col min="5892" max="5892" width="7.109375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6.109375" customWidth="1"/>
    <col min="6146" max="6146" width="10.88671875" customWidth="1"/>
    <col min="6147" max="6147" width="14.88671875" customWidth="1"/>
    <col min="6148" max="6148" width="7.109375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6.109375" customWidth="1"/>
    <col min="6402" max="6402" width="10.88671875" customWidth="1"/>
    <col min="6403" max="6403" width="14.88671875" customWidth="1"/>
    <col min="6404" max="6404" width="7.109375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6.109375" customWidth="1"/>
    <col min="6658" max="6658" width="10.88671875" customWidth="1"/>
    <col min="6659" max="6659" width="14.88671875" customWidth="1"/>
    <col min="6660" max="6660" width="7.109375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6.109375" customWidth="1"/>
    <col min="6914" max="6914" width="10.88671875" customWidth="1"/>
    <col min="6915" max="6915" width="14.88671875" customWidth="1"/>
    <col min="6916" max="6916" width="7.109375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6.109375" customWidth="1"/>
    <col min="7170" max="7170" width="10.88671875" customWidth="1"/>
    <col min="7171" max="7171" width="14.88671875" customWidth="1"/>
    <col min="7172" max="7172" width="7.109375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6.109375" customWidth="1"/>
    <col min="7426" max="7426" width="10.88671875" customWidth="1"/>
    <col min="7427" max="7427" width="14.88671875" customWidth="1"/>
    <col min="7428" max="7428" width="7.109375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6.109375" customWidth="1"/>
    <col min="7682" max="7682" width="10.88671875" customWidth="1"/>
    <col min="7683" max="7683" width="14.88671875" customWidth="1"/>
    <col min="7684" max="7684" width="7.109375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6.109375" customWidth="1"/>
    <col min="7938" max="7938" width="10.88671875" customWidth="1"/>
    <col min="7939" max="7939" width="14.88671875" customWidth="1"/>
    <col min="7940" max="7940" width="7.109375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6.109375" customWidth="1"/>
    <col min="8194" max="8194" width="10.88671875" customWidth="1"/>
    <col min="8195" max="8195" width="14.88671875" customWidth="1"/>
    <col min="8196" max="8196" width="7.109375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6.109375" customWidth="1"/>
    <col min="8450" max="8450" width="10.88671875" customWidth="1"/>
    <col min="8451" max="8451" width="14.88671875" customWidth="1"/>
    <col min="8452" max="8452" width="7.109375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6.109375" customWidth="1"/>
    <col min="8706" max="8706" width="10.88671875" customWidth="1"/>
    <col min="8707" max="8707" width="14.88671875" customWidth="1"/>
    <col min="8708" max="8708" width="7.109375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6.109375" customWidth="1"/>
    <col min="8962" max="8962" width="10.88671875" customWidth="1"/>
    <col min="8963" max="8963" width="14.88671875" customWidth="1"/>
    <col min="8964" max="8964" width="7.109375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6.109375" customWidth="1"/>
    <col min="9218" max="9218" width="10.88671875" customWidth="1"/>
    <col min="9219" max="9219" width="14.88671875" customWidth="1"/>
    <col min="9220" max="9220" width="7.109375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6.109375" customWidth="1"/>
    <col min="9474" max="9474" width="10.88671875" customWidth="1"/>
    <col min="9475" max="9475" width="14.88671875" customWidth="1"/>
    <col min="9476" max="9476" width="7.109375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6.109375" customWidth="1"/>
    <col min="9730" max="9730" width="10.88671875" customWidth="1"/>
    <col min="9731" max="9731" width="14.88671875" customWidth="1"/>
    <col min="9732" max="9732" width="7.109375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6.109375" customWidth="1"/>
    <col min="9986" max="9986" width="10.88671875" customWidth="1"/>
    <col min="9987" max="9987" width="14.88671875" customWidth="1"/>
    <col min="9988" max="9988" width="7.109375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6.109375" customWidth="1"/>
    <col min="10242" max="10242" width="10.88671875" customWidth="1"/>
    <col min="10243" max="10243" width="14.88671875" customWidth="1"/>
    <col min="10244" max="10244" width="7.109375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6.109375" customWidth="1"/>
    <col min="10498" max="10498" width="10.88671875" customWidth="1"/>
    <col min="10499" max="10499" width="14.88671875" customWidth="1"/>
    <col min="10500" max="10500" width="7.109375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6.109375" customWidth="1"/>
    <col min="10754" max="10754" width="10.88671875" customWidth="1"/>
    <col min="10755" max="10755" width="14.88671875" customWidth="1"/>
    <col min="10756" max="10756" width="7.109375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6.109375" customWidth="1"/>
    <col min="11010" max="11010" width="10.88671875" customWidth="1"/>
    <col min="11011" max="11011" width="14.88671875" customWidth="1"/>
    <col min="11012" max="11012" width="7.109375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6.109375" customWidth="1"/>
    <col min="11266" max="11266" width="10.88671875" customWidth="1"/>
    <col min="11267" max="11267" width="14.88671875" customWidth="1"/>
    <col min="11268" max="11268" width="7.109375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6.109375" customWidth="1"/>
    <col min="11522" max="11522" width="10.88671875" customWidth="1"/>
    <col min="11523" max="11523" width="14.88671875" customWidth="1"/>
    <col min="11524" max="11524" width="7.109375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6.109375" customWidth="1"/>
    <col min="11778" max="11778" width="10.88671875" customWidth="1"/>
    <col min="11779" max="11779" width="14.88671875" customWidth="1"/>
    <col min="11780" max="11780" width="7.109375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6.109375" customWidth="1"/>
    <col min="12034" max="12034" width="10.88671875" customWidth="1"/>
    <col min="12035" max="12035" width="14.88671875" customWidth="1"/>
    <col min="12036" max="12036" width="7.109375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6.109375" customWidth="1"/>
    <col min="12290" max="12290" width="10.88671875" customWidth="1"/>
    <col min="12291" max="12291" width="14.88671875" customWidth="1"/>
    <col min="12292" max="12292" width="7.109375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6.109375" customWidth="1"/>
    <col min="12546" max="12546" width="10.88671875" customWidth="1"/>
    <col min="12547" max="12547" width="14.88671875" customWidth="1"/>
    <col min="12548" max="12548" width="7.109375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6.109375" customWidth="1"/>
    <col min="12802" max="12802" width="10.88671875" customWidth="1"/>
    <col min="12803" max="12803" width="14.88671875" customWidth="1"/>
    <col min="12804" max="12804" width="7.109375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6.109375" customWidth="1"/>
    <col min="13058" max="13058" width="10.88671875" customWidth="1"/>
    <col min="13059" max="13059" width="14.88671875" customWidth="1"/>
    <col min="13060" max="13060" width="7.109375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6.109375" customWidth="1"/>
    <col min="13314" max="13314" width="10.88671875" customWidth="1"/>
    <col min="13315" max="13315" width="14.88671875" customWidth="1"/>
    <col min="13316" max="13316" width="7.109375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6.109375" customWidth="1"/>
    <col min="13570" max="13570" width="10.88671875" customWidth="1"/>
    <col min="13571" max="13571" width="14.88671875" customWidth="1"/>
    <col min="13572" max="13572" width="7.109375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6.109375" customWidth="1"/>
    <col min="13826" max="13826" width="10.88671875" customWidth="1"/>
    <col min="13827" max="13827" width="14.88671875" customWidth="1"/>
    <col min="13828" max="13828" width="7.109375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6.109375" customWidth="1"/>
    <col min="14082" max="14082" width="10.88671875" customWidth="1"/>
    <col min="14083" max="14083" width="14.88671875" customWidth="1"/>
    <col min="14084" max="14084" width="7.109375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6.109375" customWidth="1"/>
    <col min="14338" max="14338" width="10.88671875" customWidth="1"/>
    <col min="14339" max="14339" width="14.88671875" customWidth="1"/>
    <col min="14340" max="14340" width="7.109375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6.109375" customWidth="1"/>
    <col min="14594" max="14594" width="10.88671875" customWidth="1"/>
    <col min="14595" max="14595" width="14.88671875" customWidth="1"/>
    <col min="14596" max="14596" width="7.109375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6.109375" customWidth="1"/>
    <col min="14850" max="14850" width="10.88671875" customWidth="1"/>
    <col min="14851" max="14851" width="14.88671875" customWidth="1"/>
    <col min="14852" max="14852" width="7.109375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6.109375" customWidth="1"/>
    <col min="15106" max="15106" width="10.88671875" customWidth="1"/>
    <col min="15107" max="15107" width="14.88671875" customWidth="1"/>
    <col min="15108" max="15108" width="7.109375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6.109375" customWidth="1"/>
    <col min="15362" max="15362" width="10.88671875" customWidth="1"/>
    <col min="15363" max="15363" width="14.88671875" customWidth="1"/>
    <col min="15364" max="15364" width="7.109375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6.109375" customWidth="1"/>
    <col min="15618" max="15618" width="10.88671875" customWidth="1"/>
    <col min="15619" max="15619" width="14.88671875" customWidth="1"/>
    <col min="15620" max="15620" width="7.109375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6.109375" customWidth="1"/>
    <col min="15874" max="15874" width="10.88671875" customWidth="1"/>
    <col min="15875" max="15875" width="14.88671875" customWidth="1"/>
    <col min="15876" max="15876" width="7.109375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6.109375" customWidth="1"/>
    <col min="16130" max="16130" width="10.88671875" customWidth="1"/>
    <col min="16131" max="16131" width="14.88671875" customWidth="1"/>
    <col min="16132" max="16132" width="7.109375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2" x14ac:dyDescent="0.3">
      <c r="A1" s="1" t="s">
        <v>71</v>
      </c>
    </row>
    <row r="2" spans="1:12" x14ac:dyDescent="0.3">
      <c r="A2" s="1" t="s">
        <v>72</v>
      </c>
    </row>
    <row r="3" spans="1:12" x14ac:dyDescent="0.3">
      <c r="A3" s="1" t="s">
        <v>73</v>
      </c>
    </row>
    <row r="4" spans="1:12" x14ac:dyDescent="0.3">
      <c r="A4" s="1" t="s">
        <v>74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/>
    </row>
    <row r="5" spans="1:12" s="21" customFormat="1" ht="13.2" x14ac:dyDescent="0.25">
      <c r="A5" s="21" t="s">
        <v>75</v>
      </c>
      <c r="B5" s="21">
        <v>1009</v>
      </c>
      <c r="C5" s="21">
        <v>999</v>
      </c>
      <c r="D5" s="21">
        <v>974</v>
      </c>
      <c r="E5" s="21">
        <v>904</v>
      </c>
      <c r="F5" s="21">
        <v>985</v>
      </c>
      <c r="G5" s="21">
        <v>1043</v>
      </c>
      <c r="H5" s="21">
        <v>1004</v>
      </c>
      <c r="I5" s="21">
        <v>1027</v>
      </c>
      <c r="J5" s="21">
        <v>1023</v>
      </c>
      <c r="K5" s="21">
        <v>918</v>
      </c>
    </row>
    <row r="6" spans="1:12" s="21" customFormat="1" ht="13.2" x14ac:dyDescent="0.25">
      <c r="A6" s="21" t="s">
        <v>76</v>
      </c>
    </row>
    <row r="7" spans="1:12" x14ac:dyDescent="0.3">
      <c r="A7" s="22" t="s">
        <v>77</v>
      </c>
      <c r="B7" s="1"/>
      <c r="C7" s="1"/>
      <c r="D7" s="1"/>
      <c r="E7" s="1"/>
      <c r="F7" s="1"/>
      <c r="G7" s="1"/>
      <c r="H7" s="1"/>
      <c r="I7" s="1"/>
      <c r="J7" s="1"/>
    </row>
    <row r="8" spans="1:12" x14ac:dyDescent="0.3">
      <c r="A8" s="22" t="s">
        <v>78</v>
      </c>
      <c r="B8" s="1"/>
      <c r="C8" s="1"/>
      <c r="D8" s="1"/>
      <c r="E8" s="1"/>
      <c r="F8" s="1"/>
      <c r="G8" s="1"/>
      <c r="H8" s="1"/>
      <c r="I8" s="1"/>
      <c r="J8" s="1"/>
    </row>
    <row r="9" spans="1:12" x14ac:dyDescent="0.3">
      <c r="A9" s="22" t="s">
        <v>79</v>
      </c>
      <c r="B9" s="1"/>
      <c r="C9" s="1"/>
      <c r="D9" s="1"/>
      <c r="E9" s="1"/>
      <c r="F9" s="1"/>
      <c r="G9" s="1"/>
      <c r="H9" s="1"/>
      <c r="I9" s="1"/>
      <c r="J9" s="1"/>
    </row>
    <row r="10" spans="1:12" x14ac:dyDescent="0.3">
      <c r="A10" s="1" t="s">
        <v>36</v>
      </c>
    </row>
    <row r="11" spans="1:12" x14ac:dyDescent="0.3">
      <c r="A11" s="19"/>
    </row>
    <row r="12" spans="1:12" x14ac:dyDescent="0.3">
      <c r="A12" s="20" t="s">
        <v>20</v>
      </c>
      <c r="B12">
        <v>10</v>
      </c>
    </row>
    <row r="13" spans="1:12" x14ac:dyDescent="0.3">
      <c r="A13" s="20" t="s">
        <v>80</v>
      </c>
      <c r="B13">
        <f>AVERAGE(B5:K5)</f>
        <v>988.6</v>
      </c>
    </row>
    <row r="14" spans="1:12" x14ac:dyDescent="0.3">
      <c r="A14" s="20" t="s">
        <v>81</v>
      </c>
      <c r="B14" s="23">
        <f>VAR(A5:K5)</f>
        <v>2082.9333333333334</v>
      </c>
    </row>
    <row r="15" spans="1:12" x14ac:dyDescent="0.3">
      <c r="A15" s="20"/>
      <c r="B15" s="23"/>
    </row>
    <row r="16" spans="1:12" x14ac:dyDescent="0.3">
      <c r="A16" s="20" t="s">
        <v>14</v>
      </c>
      <c r="B16" s="23"/>
    </row>
    <row r="17" spans="1:12" x14ac:dyDescent="0.3">
      <c r="A17" s="14" t="s">
        <v>15</v>
      </c>
      <c r="B17">
        <v>0.95</v>
      </c>
    </row>
    <row r="18" spans="1:12" x14ac:dyDescent="0.3">
      <c r="A18" s="15" t="s">
        <v>82</v>
      </c>
      <c r="B18">
        <f>TINV((1-B17),B12-1)</f>
        <v>2.2621571627982049</v>
      </c>
    </row>
    <row r="20" spans="1:12" x14ac:dyDescent="0.3">
      <c r="A20" t="s">
        <v>17</v>
      </c>
      <c r="C20">
        <f>B13-B18*SQRT(B14/B12)</f>
        <v>955.95170851511523</v>
      </c>
    </row>
    <row r="21" spans="1:12" x14ac:dyDescent="0.3">
      <c r="A21" t="s">
        <v>18</v>
      </c>
      <c r="C21">
        <f>B13+B18*SQRT(B14/B12)</f>
        <v>1021.2482914848848</v>
      </c>
    </row>
    <row r="22" spans="1:12" x14ac:dyDescent="0.3">
      <c r="A22" s="20"/>
    </row>
    <row r="23" spans="1:12" x14ac:dyDescent="0.3">
      <c r="A23" s="20" t="s">
        <v>41</v>
      </c>
      <c r="B23" s="23"/>
    </row>
    <row r="24" spans="1:12" x14ac:dyDescent="0.3">
      <c r="A24" s="14" t="s">
        <v>15</v>
      </c>
      <c r="B24">
        <v>0.99</v>
      </c>
    </row>
    <row r="25" spans="1:12" x14ac:dyDescent="0.3">
      <c r="A25" s="24" t="s">
        <v>83</v>
      </c>
      <c r="B25">
        <f>CHIINV((1-B24),B12-1)</f>
        <v>21.665994333461928</v>
      </c>
    </row>
    <row r="26" spans="1:12" x14ac:dyDescent="0.3">
      <c r="A26" s="24"/>
    </row>
    <row r="27" spans="1:12" x14ac:dyDescent="0.3">
      <c r="A27" t="s">
        <v>84</v>
      </c>
      <c r="C27">
        <f>(B12-1)*B14/3000</f>
        <v>6.2488000000000001</v>
      </c>
      <c r="L27" s="15"/>
    </row>
    <row r="28" spans="1:12" x14ac:dyDescent="0.3">
      <c r="A28" t="s">
        <v>85</v>
      </c>
    </row>
    <row r="29" spans="1:12" x14ac:dyDescent="0.3">
      <c r="B29" s="16"/>
    </row>
    <row r="30" spans="1:12" x14ac:dyDescent="0.3">
      <c r="A30" s="11" t="s">
        <v>22</v>
      </c>
    </row>
    <row r="31" spans="1:12" x14ac:dyDescent="0.3">
      <c r="A31" s="11" t="s">
        <v>86</v>
      </c>
    </row>
    <row r="32" spans="1:12" x14ac:dyDescent="0.3">
      <c r="A32" s="11" t="s">
        <v>87</v>
      </c>
    </row>
    <row r="33" spans="7:9" x14ac:dyDescent="0.3">
      <c r="G33" s="18"/>
      <c r="H33" s="15"/>
      <c r="I3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sqref="A1:XFD1048576"/>
    </sheetView>
  </sheetViews>
  <sheetFormatPr defaultRowHeight="14.4" x14ac:dyDescent="0.3"/>
  <cols>
    <col min="1" max="1" width="16" style="2" customWidth="1"/>
    <col min="2" max="2" width="10.88671875" style="2" customWidth="1"/>
    <col min="3" max="3" width="9.109375" style="2"/>
    <col min="4" max="4" width="10.6640625" style="2" customWidth="1"/>
    <col min="5" max="5" width="10.33203125" style="2" customWidth="1"/>
    <col min="6" max="6" width="10.44140625" style="2" customWidth="1"/>
    <col min="7" max="7" width="11.44140625" style="2" customWidth="1"/>
    <col min="8" max="256" width="9.109375" style="2"/>
    <col min="257" max="257" width="16" style="2" customWidth="1"/>
    <col min="258" max="258" width="10.88671875" style="2" customWidth="1"/>
    <col min="259" max="259" width="9.109375" style="2"/>
    <col min="260" max="260" width="10.6640625" style="2" customWidth="1"/>
    <col min="261" max="261" width="10.33203125" style="2" customWidth="1"/>
    <col min="262" max="262" width="10.44140625" style="2" customWidth="1"/>
    <col min="263" max="263" width="11.44140625" style="2" customWidth="1"/>
    <col min="264" max="512" width="9.109375" style="2"/>
    <col min="513" max="513" width="16" style="2" customWidth="1"/>
    <col min="514" max="514" width="10.88671875" style="2" customWidth="1"/>
    <col min="515" max="515" width="9.109375" style="2"/>
    <col min="516" max="516" width="10.6640625" style="2" customWidth="1"/>
    <col min="517" max="517" width="10.33203125" style="2" customWidth="1"/>
    <col min="518" max="518" width="10.44140625" style="2" customWidth="1"/>
    <col min="519" max="519" width="11.44140625" style="2" customWidth="1"/>
    <col min="520" max="768" width="9.109375" style="2"/>
    <col min="769" max="769" width="16" style="2" customWidth="1"/>
    <col min="770" max="770" width="10.88671875" style="2" customWidth="1"/>
    <col min="771" max="771" width="9.109375" style="2"/>
    <col min="772" max="772" width="10.6640625" style="2" customWidth="1"/>
    <col min="773" max="773" width="10.33203125" style="2" customWidth="1"/>
    <col min="774" max="774" width="10.44140625" style="2" customWidth="1"/>
    <col min="775" max="775" width="11.44140625" style="2" customWidth="1"/>
    <col min="776" max="1024" width="9.109375" style="2"/>
    <col min="1025" max="1025" width="16" style="2" customWidth="1"/>
    <col min="1026" max="1026" width="10.88671875" style="2" customWidth="1"/>
    <col min="1027" max="1027" width="9.109375" style="2"/>
    <col min="1028" max="1028" width="10.6640625" style="2" customWidth="1"/>
    <col min="1029" max="1029" width="10.33203125" style="2" customWidth="1"/>
    <col min="1030" max="1030" width="10.44140625" style="2" customWidth="1"/>
    <col min="1031" max="1031" width="11.44140625" style="2" customWidth="1"/>
    <col min="1032" max="1280" width="9.109375" style="2"/>
    <col min="1281" max="1281" width="16" style="2" customWidth="1"/>
    <col min="1282" max="1282" width="10.88671875" style="2" customWidth="1"/>
    <col min="1283" max="1283" width="9.109375" style="2"/>
    <col min="1284" max="1284" width="10.6640625" style="2" customWidth="1"/>
    <col min="1285" max="1285" width="10.33203125" style="2" customWidth="1"/>
    <col min="1286" max="1286" width="10.44140625" style="2" customWidth="1"/>
    <col min="1287" max="1287" width="11.44140625" style="2" customWidth="1"/>
    <col min="1288" max="1536" width="9.109375" style="2"/>
    <col min="1537" max="1537" width="16" style="2" customWidth="1"/>
    <col min="1538" max="1538" width="10.88671875" style="2" customWidth="1"/>
    <col min="1539" max="1539" width="9.109375" style="2"/>
    <col min="1540" max="1540" width="10.6640625" style="2" customWidth="1"/>
    <col min="1541" max="1541" width="10.33203125" style="2" customWidth="1"/>
    <col min="1542" max="1542" width="10.44140625" style="2" customWidth="1"/>
    <col min="1543" max="1543" width="11.44140625" style="2" customWidth="1"/>
    <col min="1544" max="1792" width="9.109375" style="2"/>
    <col min="1793" max="1793" width="16" style="2" customWidth="1"/>
    <col min="1794" max="1794" width="10.88671875" style="2" customWidth="1"/>
    <col min="1795" max="1795" width="9.109375" style="2"/>
    <col min="1796" max="1796" width="10.6640625" style="2" customWidth="1"/>
    <col min="1797" max="1797" width="10.33203125" style="2" customWidth="1"/>
    <col min="1798" max="1798" width="10.44140625" style="2" customWidth="1"/>
    <col min="1799" max="1799" width="11.44140625" style="2" customWidth="1"/>
    <col min="1800" max="2048" width="9.109375" style="2"/>
    <col min="2049" max="2049" width="16" style="2" customWidth="1"/>
    <col min="2050" max="2050" width="10.88671875" style="2" customWidth="1"/>
    <col min="2051" max="2051" width="9.109375" style="2"/>
    <col min="2052" max="2052" width="10.6640625" style="2" customWidth="1"/>
    <col min="2053" max="2053" width="10.33203125" style="2" customWidth="1"/>
    <col min="2054" max="2054" width="10.44140625" style="2" customWidth="1"/>
    <col min="2055" max="2055" width="11.44140625" style="2" customWidth="1"/>
    <col min="2056" max="2304" width="9.109375" style="2"/>
    <col min="2305" max="2305" width="16" style="2" customWidth="1"/>
    <col min="2306" max="2306" width="10.88671875" style="2" customWidth="1"/>
    <col min="2307" max="2307" width="9.109375" style="2"/>
    <col min="2308" max="2308" width="10.6640625" style="2" customWidth="1"/>
    <col min="2309" max="2309" width="10.33203125" style="2" customWidth="1"/>
    <col min="2310" max="2310" width="10.44140625" style="2" customWidth="1"/>
    <col min="2311" max="2311" width="11.44140625" style="2" customWidth="1"/>
    <col min="2312" max="2560" width="9.109375" style="2"/>
    <col min="2561" max="2561" width="16" style="2" customWidth="1"/>
    <col min="2562" max="2562" width="10.88671875" style="2" customWidth="1"/>
    <col min="2563" max="2563" width="9.109375" style="2"/>
    <col min="2564" max="2564" width="10.6640625" style="2" customWidth="1"/>
    <col min="2565" max="2565" width="10.33203125" style="2" customWidth="1"/>
    <col min="2566" max="2566" width="10.44140625" style="2" customWidth="1"/>
    <col min="2567" max="2567" width="11.44140625" style="2" customWidth="1"/>
    <col min="2568" max="2816" width="9.109375" style="2"/>
    <col min="2817" max="2817" width="16" style="2" customWidth="1"/>
    <col min="2818" max="2818" width="10.88671875" style="2" customWidth="1"/>
    <col min="2819" max="2819" width="9.109375" style="2"/>
    <col min="2820" max="2820" width="10.6640625" style="2" customWidth="1"/>
    <col min="2821" max="2821" width="10.33203125" style="2" customWidth="1"/>
    <col min="2822" max="2822" width="10.44140625" style="2" customWidth="1"/>
    <col min="2823" max="2823" width="11.44140625" style="2" customWidth="1"/>
    <col min="2824" max="3072" width="9.109375" style="2"/>
    <col min="3073" max="3073" width="16" style="2" customWidth="1"/>
    <col min="3074" max="3074" width="10.88671875" style="2" customWidth="1"/>
    <col min="3075" max="3075" width="9.109375" style="2"/>
    <col min="3076" max="3076" width="10.6640625" style="2" customWidth="1"/>
    <col min="3077" max="3077" width="10.33203125" style="2" customWidth="1"/>
    <col min="3078" max="3078" width="10.44140625" style="2" customWidth="1"/>
    <col min="3079" max="3079" width="11.44140625" style="2" customWidth="1"/>
    <col min="3080" max="3328" width="9.109375" style="2"/>
    <col min="3329" max="3329" width="16" style="2" customWidth="1"/>
    <col min="3330" max="3330" width="10.88671875" style="2" customWidth="1"/>
    <col min="3331" max="3331" width="9.109375" style="2"/>
    <col min="3332" max="3332" width="10.6640625" style="2" customWidth="1"/>
    <col min="3333" max="3333" width="10.33203125" style="2" customWidth="1"/>
    <col min="3334" max="3334" width="10.44140625" style="2" customWidth="1"/>
    <col min="3335" max="3335" width="11.44140625" style="2" customWidth="1"/>
    <col min="3336" max="3584" width="9.109375" style="2"/>
    <col min="3585" max="3585" width="16" style="2" customWidth="1"/>
    <col min="3586" max="3586" width="10.88671875" style="2" customWidth="1"/>
    <col min="3587" max="3587" width="9.109375" style="2"/>
    <col min="3588" max="3588" width="10.6640625" style="2" customWidth="1"/>
    <col min="3589" max="3589" width="10.33203125" style="2" customWidth="1"/>
    <col min="3590" max="3590" width="10.44140625" style="2" customWidth="1"/>
    <col min="3591" max="3591" width="11.44140625" style="2" customWidth="1"/>
    <col min="3592" max="3840" width="9.109375" style="2"/>
    <col min="3841" max="3841" width="16" style="2" customWidth="1"/>
    <col min="3842" max="3842" width="10.88671875" style="2" customWidth="1"/>
    <col min="3843" max="3843" width="9.109375" style="2"/>
    <col min="3844" max="3844" width="10.6640625" style="2" customWidth="1"/>
    <col min="3845" max="3845" width="10.33203125" style="2" customWidth="1"/>
    <col min="3846" max="3846" width="10.44140625" style="2" customWidth="1"/>
    <col min="3847" max="3847" width="11.44140625" style="2" customWidth="1"/>
    <col min="3848" max="4096" width="9.109375" style="2"/>
    <col min="4097" max="4097" width="16" style="2" customWidth="1"/>
    <col min="4098" max="4098" width="10.88671875" style="2" customWidth="1"/>
    <col min="4099" max="4099" width="9.109375" style="2"/>
    <col min="4100" max="4100" width="10.6640625" style="2" customWidth="1"/>
    <col min="4101" max="4101" width="10.33203125" style="2" customWidth="1"/>
    <col min="4102" max="4102" width="10.44140625" style="2" customWidth="1"/>
    <col min="4103" max="4103" width="11.44140625" style="2" customWidth="1"/>
    <col min="4104" max="4352" width="9.109375" style="2"/>
    <col min="4353" max="4353" width="16" style="2" customWidth="1"/>
    <col min="4354" max="4354" width="10.88671875" style="2" customWidth="1"/>
    <col min="4355" max="4355" width="9.109375" style="2"/>
    <col min="4356" max="4356" width="10.6640625" style="2" customWidth="1"/>
    <col min="4357" max="4357" width="10.33203125" style="2" customWidth="1"/>
    <col min="4358" max="4358" width="10.44140625" style="2" customWidth="1"/>
    <col min="4359" max="4359" width="11.44140625" style="2" customWidth="1"/>
    <col min="4360" max="4608" width="9.109375" style="2"/>
    <col min="4609" max="4609" width="16" style="2" customWidth="1"/>
    <col min="4610" max="4610" width="10.88671875" style="2" customWidth="1"/>
    <col min="4611" max="4611" width="9.109375" style="2"/>
    <col min="4612" max="4612" width="10.6640625" style="2" customWidth="1"/>
    <col min="4613" max="4613" width="10.33203125" style="2" customWidth="1"/>
    <col min="4614" max="4614" width="10.44140625" style="2" customWidth="1"/>
    <col min="4615" max="4615" width="11.44140625" style="2" customWidth="1"/>
    <col min="4616" max="4864" width="9.109375" style="2"/>
    <col min="4865" max="4865" width="16" style="2" customWidth="1"/>
    <col min="4866" max="4866" width="10.88671875" style="2" customWidth="1"/>
    <col min="4867" max="4867" width="9.109375" style="2"/>
    <col min="4868" max="4868" width="10.6640625" style="2" customWidth="1"/>
    <col min="4869" max="4869" width="10.33203125" style="2" customWidth="1"/>
    <col min="4870" max="4870" width="10.44140625" style="2" customWidth="1"/>
    <col min="4871" max="4871" width="11.44140625" style="2" customWidth="1"/>
    <col min="4872" max="5120" width="9.109375" style="2"/>
    <col min="5121" max="5121" width="16" style="2" customWidth="1"/>
    <col min="5122" max="5122" width="10.88671875" style="2" customWidth="1"/>
    <col min="5123" max="5123" width="9.109375" style="2"/>
    <col min="5124" max="5124" width="10.6640625" style="2" customWidth="1"/>
    <col min="5125" max="5125" width="10.33203125" style="2" customWidth="1"/>
    <col min="5126" max="5126" width="10.44140625" style="2" customWidth="1"/>
    <col min="5127" max="5127" width="11.44140625" style="2" customWidth="1"/>
    <col min="5128" max="5376" width="9.109375" style="2"/>
    <col min="5377" max="5377" width="16" style="2" customWidth="1"/>
    <col min="5378" max="5378" width="10.88671875" style="2" customWidth="1"/>
    <col min="5379" max="5379" width="9.109375" style="2"/>
    <col min="5380" max="5380" width="10.6640625" style="2" customWidth="1"/>
    <col min="5381" max="5381" width="10.33203125" style="2" customWidth="1"/>
    <col min="5382" max="5382" width="10.44140625" style="2" customWidth="1"/>
    <col min="5383" max="5383" width="11.44140625" style="2" customWidth="1"/>
    <col min="5384" max="5632" width="9.109375" style="2"/>
    <col min="5633" max="5633" width="16" style="2" customWidth="1"/>
    <col min="5634" max="5634" width="10.88671875" style="2" customWidth="1"/>
    <col min="5635" max="5635" width="9.109375" style="2"/>
    <col min="5636" max="5636" width="10.6640625" style="2" customWidth="1"/>
    <col min="5637" max="5637" width="10.33203125" style="2" customWidth="1"/>
    <col min="5638" max="5638" width="10.44140625" style="2" customWidth="1"/>
    <col min="5639" max="5639" width="11.44140625" style="2" customWidth="1"/>
    <col min="5640" max="5888" width="9.109375" style="2"/>
    <col min="5889" max="5889" width="16" style="2" customWidth="1"/>
    <col min="5890" max="5890" width="10.88671875" style="2" customWidth="1"/>
    <col min="5891" max="5891" width="9.109375" style="2"/>
    <col min="5892" max="5892" width="10.6640625" style="2" customWidth="1"/>
    <col min="5893" max="5893" width="10.33203125" style="2" customWidth="1"/>
    <col min="5894" max="5894" width="10.44140625" style="2" customWidth="1"/>
    <col min="5895" max="5895" width="11.44140625" style="2" customWidth="1"/>
    <col min="5896" max="6144" width="9.109375" style="2"/>
    <col min="6145" max="6145" width="16" style="2" customWidth="1"/>
    <col min="6146" max="6146" width="10.88671875" style="2" customWidth="1"/>
    <col min="6147" max="6147" width="9.109375" style="2"/>
    <col min="6148" max="6148" width="10.6640625" style="2" customWidth="1"/>
    <col min="6149" max="6149" width="10.33203125" style="2" customWidth="1"/>
    <col min="6150" max="6150" width="10.44140625" style="2" customWidth="1"/>
    <col min="6151" max="6151" width="11.44140625" style="2" customWidth="1"/>
    <col min="6152" max="6400" width="9.109375" style="2"/>
    <col min="6401" max="6401" width="16" style="2" customWidth="1"/>
    <col min="6402" max="6402" width="10.88671875" style="2" customWidth="1"/>
    <col min="6403" max="6403" width="9.109375" style="2"/>
    <col min="6404" max="6404" width="10.6640625" style="2" customWidth="1"/>
    <col min="6405" max="6405" width="10.33203125" style="2" customWidth="1"/>
    <col min="6406" max="6406" width="10.44140625" style="2" customWidth="1"/>
    <col min="6407" max="6407" width="11.44140625" style="2" customWidth="1"/>
    <col min="6408" max="6656" width="9.109375" style="2"/>
    <col min="6657" max="6657" width="16" style="2" customWidth="1"/>
    <col min="6658" max="6658" width="10.88671875" style="2" customWidth="1"/>
    <col min="6659" max="6659" width="9.109375" style="2"/>
    <col min="6660" max="6660" width="10.6640625" style="2" customWidth="1"/>
    <col min="6661" max="6661" width="10.33203125" style="2" customWidth="1"/>
    <col min="6662" max="6662" width="10.44140625" style="2" customWidth="1"/>
    <col min="6663" max="6663" width="11.44140625" style="2" customWidth="1"/>
    <col min="6664" max="6912" width="9.109375" style="2"/>
    <col min="6913" max="6913" width="16" style="2" customWidth="1"/>
    <col min="6914" max="6914" width="10.88671875" style="2" customWidth="1"/>
    <col min="6915" max="6915" width="9.109375" style="2"/>
    <col min="6916" max="6916" width="10.6640625" style="2" customWidth="1"/>
    <col min="6917" max="6917" width="10.33203125" style="2" customWidth="1"/>
    <col min="6918" max="6918" width="10.44140625" style="2" customWidth="1"/>
    <col min="6919" max="6919" width="11.44140625" style="2" customWidth="1"/>
    <col min="6920" max="7168" width="9.109375" style="2"/>
    <col min="7169" max="7169" width="16" style="2" customWidth="1"/>
    <col min="7170" max="7170" width="10.88671875" style="2" customWidth="1"/>
    <col min="7171" max="7171" width="9.109375" style="2"/>
    <col min="7172" max="7172" width="10.6640625" style="2" customWidth="1"/>
    <col min="7173" max="7173" width="10.33203125" style="2" customWidth="1"/>
    <col min="7174" max="7174" width="10.44140625" style="2" customWidth="1"/>
    <col min="7175" max="7175" width="11.44140625" style="2" customWidth="1"/>
    <col min="7176" max="7424" width="9.109375" style="2"/>
    <col min="7425" max="7425" width="16" style="2" customWidth="1"/>
    <col min="7426" max="7426" width="10.88671875" style="2" customWidth="1"/>
    <col min="7427" max="7427" width="9.109375" style="2"/>
    <col min="7428" max="7428" width="10.6640625" style="2" customWidth="1"/>
    <col min="7429" max="7429" width="10.33203125" style="2" customWidth="1"/>
    <col min="7430" max="7430" width="10.44140625" style="2" customWidth="1"/>
    <col min="7431" max="7431" width="11.44140625" style="2" customWidth="1"/>
    <col min="7432" max="7680" width="9.109375" style="2"/>
    <col min="7681" max="7681" width="16" style="2" customWidth="1"/>
    <col min="7682" max="7682" width="10.88671875" style="2" customWidth="1"/>
    <col min="7683" max="7683" width="9.109375" style="2"/>
    <col min="7684" max="7684" width="10.6640625" style="2" customWidth="1"/>
    <col min="7685" max="7685" width="10.33203125" style="2" customWidth="1"/>
    <col min="7686" max="7686" width="10.44140625" style="2" customWidth="1"/>
    <col min="7687" max="7687" width="11.44140625" style="2" customWidth="1"/>
    <col min="7688" max="7936" width="9.109375" style="2"/>
    <col min="7937" max="7937" width="16" style="2" customWidth="1"/>
    <col min="7938" max="7938" width="10.88671875" style="2" customWidth="1"/>
    <col min="7939" max="7939" width="9.109375" style="2"/>
    <col min="7940" max="7940" width="10.6640625" style="2" customWidth="1"/>
    <col min="7941" max="7941" width="10.33203125" style="2" customWidth="1"/>
    <col min="7942" max="7942" width="10.44140625" style="2" customWidth="1"/>
    <col min="7943" max="7943" width="11.44140625" style="2" customWidth="1"/>
    <col min="7944" max="8192" width="9.109375" style="2"/>
    <col min="8193" max="8193" width="16" style="2" customWidth="1"/>
    <col min="8194" max="8194" width="10.88671875" style="2" customWidth="1"/>
    <col min="8195" max="8195" width="9.109375" style="2"/>
    <col min="8196" max="8196" width="10.6640625" style="2" customWidth="1"/>
    <col min="8197" max="8197" width="10.33203125" style="2" customWidth="1"/>
    <col min="8198" max="8198" width="10.44140625" style="2" customWidth="1"/>
    <col min="8199" max="8199" width="11.44140625" style="2" customWidth="1"/>
    <col min="8200" max="8448" width="9.109375" style="2"/>
    <col min="8449" max="8449" width="16" style="2" customWidth="1"/>
    <col min="8450" max="8450" width="10.88671875" style="2" customWidth="1"/>
    <col min="8451" max="8451" width="9.109375" style="2"/>
    <col min="8452" max="8452" width="10.6640625" style="2" customWidth="1"/>
    <col min="8453" max="8453" width="10.33203125" style="2" customWidth="1"/>
    <col min="8454" max="8454" width="10.44140625" style="2" customWidth="1"/>
    <col min="8455" max="8455" width="11.44140625" style="2" customWidth="1"/>
    <col min="8456" max="8704" width="9.109375" style="2"/>
    <col min="8705" max="8705" width="16" style="2" customWidth="1"/>
    <col min="8706" max="8706" width="10.88671875" style="2" customWidth="1"/>
    <col min="8707" max="8707" width="9.109375" style="2"/>
    <col min="8708" max="8708" width="10.6640625" style="2" customWidth="1"/>
    <col min="8709" max="8709" width="10.33203125" style="2" customWidth="1"/>
    <col min="8710" max="8710" width="10.44140625" style="2" customWidth="1"/>
    <col min="8711" max="8711" width="11.44140625" style="2" customWidth="1"/>
    <col min="8712" max="8960" width="9.109375" style="2"/>
    <col min="8961" max="8961" width="16" style="2" customWidth="1"/>
    <col min="8962" max="8962" width="10.88671875" style="2" customWidth="1"/>
    <col min="8963" max="8963" width="9.109375" style="2"/>
    <col min="8964" max="8964" width="10.6640625" style="2" customWidth="1"/>
    <col min="8965" max="8965" width="10.33203125" style="2" customWidth="1"/>
    <col min="8966" max="8966" width="10.44140625" style="2" customWidth="1"/>
    <col min="8967" max="8967" width="11.44140625" style="2" customWidth="1"/>
    <col min="8968" max="9216" width="9.109375" style="2"/>
    <col min="9217" max="9217" width="16" style="2" customWidth="1"/>
    <col min="9218" max="9218" width="10.88671875" style="2" customWidth="1"/>
    <col min="9219" max="9219" width="9.109375" style="2"/>
    <col min="9220" max="9220" width="10.6640625" style="2" customWidth="1"/>
    <col min="9221" max="9221" width="10.33203125" style="2" customWidth="1"/>
    <col min="9222" max="9222" width="10.44140625" style="2" customWidth="1"/>
    <col min="9223" max="9223" width="11.44140625" style="2" customWidth="1"/>
    <col min="9224" max="9472" width="9.109375" style="2"/>
    <col min="9473" max="9473" width="16" style="2" customWidth="1"/>
    <col min="9474" max="9474" width="10.88671875" style="2" customWidth="1"/>
    <col min="9475" max="9475" width="9.109375" style="2"/>
    <col min="9476" max="9476" width="10.6640625" style="2" customWidth="1"/>
    <col min="9477" max="9477" width="10.33203125" style="2" customWidth="1"/>
    <col min="9478" max="9478" width="10.44140625" style="2" customWidth="1"/>
    <col min="9479" max="9479" width="11.44140625" style="2" customWidth="1"/>
    <col min="9480" max="9728" width="9.109375" style="2"/>
    <col min="9729" max="9729" width="16" style="2" customWidth="1"/>
    <col min="9730" max="9730" width="10.88671875" style="2" customWidth="1"/>
    <col min="9731" max="9731" width="9.109375" style="2"/>
    <col min="9732" max="9732" width="10.6640625" style="2" customWidth="1"/>
    <col min="9733" max="9733" width="10.33203125" style="2" customWidth="1"/>
    <col min="9734" max="9734" width="10.44140625" style="2" customWidth="1"/>
    <col min="9735" max="9735" width="11.44140625" style="2" customWidth="1"/>
    <col min="9736" max="9984" width="9.109375" style="2"/>
    <col min="9985" max="9985" width="16" style="2" customWidth="1"/>
    <col min="9986" max="9986" width="10.88671875" style="2" customWidth="1"/>
    <col min="9987" max="9987" width="9.109375" style="2"/>
    <col min="9988" max="9988" width="10.6640625" style="2" customWidth="1"/>
    <col min="9989" max="9989" width="10.33203125" style="2" customWidth="1"/>
    <col min="9990" max="9990" width="10.44140625" style="2" customWidth="1"/>
    <col min="9991" max="9991" width="11.44140625" style="2" customWidth="1"/>
    <col min="9992" max="10240" width="9.109375" style="2"/>
    <col min="10241" max="10241" width="16" style="2" customWidth="1"/>
    <col min="10242" max="10242" width="10.88671875" style="2" customWidth="1"/>
    <col min="10243" max="10243" width="9.109375" style="2"/>
    <col min="10244" max="10244" width="10.6640625" style="2" customWidth="1"/>
    <col min="10245" max="10245" width="10.33203125" style="2" customWidth="1"/>
    <col min="10246" max="10246" width="10.44140625" style="2" customWidth="1"/>
    <col min="10247" max="10247" width="11.44140625" style="2" customWidth="1"/>
    <col min="10248" max="10496" width="9.109375" style="2"/>
    <col min="10497" max="10497" width="16" style="2" customWidth="1"/>
    <col min="10498" max="10498" width="10.88671875" style="2" customWidth="1"/>
    <col min="10499" max="10499" width="9.109375" style="2"/>
    <col min="10500" max="10500" width="10.6640625" style="2" customWidth="1"/>
    <col min="10501" max="10501" width="10.33203125" style="2" customWidth="1"/>
    <col min="10502" max="10502" width="10.44140625" style="2" customWidth="1"/>
    <col min="10503" max="10503" width="11.44140625" style="2" customWidth="1"/>
    <col min="10504" max="10752" width="9.109375" style="2"/>
    <col min="10753" max="10753" width="16" style="2" customWidth="1"/>
    <col min="10754" max="10754" width="10.88671875" style="2" customWidth="1"/>
    <col min="10755" max="10755" width="9.109375" style="2"/>
    <col min="10756" max="10756" width="10.6640625" style="2" customWidth="1"/>
    <col min="10757" max="10757" width="10.33203125" style="2" customWidth="1"/>
    <col min="10758" max="10758" width="10.44140625" style="2" customWidth="1"/>
    <col min="10759" max="10759" width="11.44140625" style="2" customWidth="1"/>
    <col min="10760" max="11008" width="9.109375" style="2"/>
    <col min="11009" max="11009" width="16" style="2" customWidth="1"/>
    <col min="11010" max="11010" width="10.88671875" style="2" customWidth="1"/>
    <col min="11011" max="11011" width="9.109375" style="2"/>
    <col min="11012" max="11012" width="10.6640625" style="2" customWidth="1"/>
    <col min="11013" max="11013" width="10.33203125" style="2" customWidth="1"/>
    <col min="11014" max="11014" width="10.44140625" style="2" customWidth="1"/>
    <col min="11015" max="11015" width="11.44140625" style="2" customWidth="1"/>
    <col min="11016" max="11264" width="9.109375" style="2"/>
    <col min="11265" max="11265" width="16" style="2" customWidth="1"/>
    <col min="11266" max="11266" width="10.88671875" style="2" customWidth="1"/>
    <col min="11267" max="11267" width="9.109375" style="2"/>
    <col min="11268" max="11268" width="10.6640625" style="2" customWidth="1"/>
    <col min="11269" max="11269" width="10.33203125" style="2" customWidth="1"/>
    <col min="11270" max="11270" width="10.44140625" style="2" customWidth="1"/>
    <col min="11271" max="11271" width="11.44140625" style="2" customWidth="1"/>
    <col min="11272" max="11520" width="9.109375" style="2"/>
    <col min="11521" max="11521" width="16" style="2" customWidth="1"/>
    <col min="11522" max="11522" width="10.88671875" style="2" customWidth="1"/>
    <col min="11523" max="11523" width="9.109375" style="2"/>
    <col min="11524" max="11524" width="10.6640625" style="2" customWidth="1"/>
    <col min="11525" max="11525" width="10.33203125" style="2" customWidth="1"/>
    <col min="11526" max="11526" width="10.44140625" style="2" customWidth="1"/>
    <col min="11527" max="11527" width="11.44140625" style="2" customWidth="1"/>
    <col min="11528" max="11776" width="9.109375" style="2"/>
    <col min="11777" max="11777" width="16" style="2" customWidth="1"/>
    <col min="11778" max="11778" width="10.88671875" style="2" customWidth="1"/>
    <col min="11779" max="11779" width="9.109375" style="2"/>
    <col min="11780" max="11780" width="10.6640625" style="2" customWidth="1"/>
    <col min="11781" max="11781" width="10.33203125" style="2" customWidth="1"/>
    <col min="11782" max="11782" width="10.44140625" style="2" customWidth="1"/>
    <col min="11783" max="11783" width="11.44140625" style="2" customWidth="1"/>
    <col min="11784" max="12032" width="9.109375" style="2"/>
    <col min="12033" max="12033" width="16" style="2" customWidth="1"/>
    <col min="12034" max="12034" width="10.88671875" style="2" customWidth="1"/>
    <col min="12035" max="12035" width="9.109375" style="2"/>
    <col min="12036" max="12036" width="10.6640625" style="2" customWidth="1"/>
    <col min="12037" max="12037" width="10.33203125" style="2" customWidth="1"/>
    <col min="12038" max="12038" width="10.44140625" style="2" customWidth="1"/>
    <col min="12039" max="12039" width="11.44140625" style="2" customWidth="1"/>
    <col min="12040" max="12288" width="9.109375" style="2"/>
    <col min="12289" max="12289" width="16" style="2" customWidth="1"/>
    <col min="12290" max="12290" width="10.88671875" style="2" customWidth="1"/>
    <col min="12291" max="12291" width="9.109375" style="2"/>
    <col min="12292" max="12292" width="10.6640625" style="2" customWidth="1"/>
    <col min="12293" max="12293" width="10.33203125" style="2" customWidth="1"/>
    <col min="12294" max="12294" width="10.44140625" style="2" customWidth="1"/>
    <col min="12295" max="12295" width="11.44140625" style="2" customWidth="1"/>
    <col min="12296" max="12544" width="9.109375" style="2"/>
    <col min="12545" max="12545" width="16" style="2" customWidth="1"/>
    <col min="12546" max="12546" width="10.88671875" style="2" customWidth="1"/>
    <col min="12547" max="12547" width="9.109375" style="2"/>
    <col min="12548" max="12548" width="10.6640625" style="2" customWidth="1"/>
    <col min="12549" max="12549" width="10.33203125" style="2" customWidth="1"/>
    <col min="12550" max="12550" width="10.44140625" style="2" customWidth="1"/>
    <col min="12551" max="12551" width="11.44140625" style="2" customWidth="1"/>
    <col min="12552" max="12800" width="9.109375" style="2"/>
    <col min="12801" max="12801" width="16" style="2" customWidth="1"/>
    <col min="12802" max="12802" width="10.88671875" style="2" customWidth="1"/>
    <col min="12803" max="12803" width="9.109375" style="2"/>
    <col min="12804" max="12804" width="10.6640625" style="2" customWidth="1"/>
    <col min="12805" max="12805" width="10.33203125" style="2" customWidth="1"/>
    <col min="12806" max="12806" width="10.44140625" style="2" customWidth="1"/>
    <col min="12807" max="12807" width="11.44140625" style="2" customWidth="1"/>
    <col min="12808" max="13056" width="9.109375" style="2"/>
    <col min="13057" max="13057" width="16" style="2" customWidth="1"/>
    <col min="13058" max="13058" width="10.88671875" style="2" customWidth="1"/>
    <col min="13059" max="13059" width="9.109375" style="2"/>
    <col min="13060" max="13060" width="10.6640625" style="2" customWidth="1"/>
    <col min="13061" max="13061" width="10.33203125" style="2" customWidth="1"/>
    <col min="13062" max="13062" width="10.44140625" style="2" customWidth="1"/>
    <col min="13063" max="13063" width="11.44140625" style="2" customWidth="1"/>
    <col min="13064" max="13312" width="9.109375" style="2"/>
    <col min="13313" max="13313" width="16" style="2" customWidth="1"/>
    <col min="13314" max="13314" width="10.88671875" style="2" customWidth="1"/>
    <col min="13315" max="13315" width="9.109375" style="2"/>
    <col min="13316" max="13316" width="10.6640625" style="2" customWidth="1"/>
    <col min="13317" max="13317" width="10.33203125" style="2" customWidth="1"/>
    <col min="13318" max="13318" width="10.44140625" style="2" customWidth="1"/>
    <col min="13319" max="13319" width="11.44140625" style="2" customWidth="1"/>
    <col min="13320" max="13568" width="9.109375" style="2"/>
    <col min="13569" max="13569" width="16" style="2" customWidth="1"/>
    <col min="13570" max="13570" width="10.88671875" style="2" customWidth="1"/>
    <col min="13571" max="13571" width="9.109375" style="2"/>
    <col min="13572" max="13572" width="10.6640625" style="2" customWidth="1"/>
    <col min="13573" max="13573" width="10.33203125" style="2" customWidth="1"/>
    <col min="13574" max="13574" width="10.44140625" style="2" customWidth="1"/>
    <col min="13575" max="13575" width="11.44140625" style="2" customWidth="1"/>
    <col min="13576" max="13824" width="9.109375" style="2"/>
    <col min="13825" max="13825" width="16" style="2" customWidth="1"/>
    <col min="13826" max="13826" width="10.88671875" style="2" customWidth="1"/>
    <col min="13827" max="13827" width="9.109375" style="2"/>
    <col min="13828" max="13828" width="10.6640625" style="2" customWidth="1"/>
    <col min="13829" max="13829" width="10.33203125" style="2" customWidth="1"/>
    <col min="13830" max="13830" width="10.44140625" style="2" customWidth="1"/>
    <col min="13831" max="13831" width="11.44140625" style="2" customWidth="1"/>
    <col min="13832" max="14080" width="9.109375" style="2"/>
    <col min="14081" max="14081" width="16" style="2" customWidth="1"/>
    <col min="14082" max="14082" width="10.88671875" style="2" customWidth="1"/>
    <col min="14083" max="14083" width="9.109375" style="2"/>
    <col min="14084" max="14084" width="10.6640625" style="2" customWidth="1"/>
    <col min="14085" max="14085" width="10.33203125" style="2" customWidth="1"/>
    <col min="14086" max="14086" width="10.44140625" style="2" customWidth="1"/>
    <col min="14087" max="14087" width="11.44140625" style="2" customWidth="1"/>
    <col min="14088" max="14336" width="9.109375" style="2"/>
    <col min="14337" max="14337" width="16" style="2" customWidth="1"/>
    <col min="14338" max="14338" width="10.88671875" style="2" customWidth="1"/>
    <col min="14339" max="14339" width="9.109375" style="2"/>
    <col min="14340" max="14340" width="10.6640625" style="2" customWidth="1"/>
    <col min="14341" max="14341" width="10.33203125" style="2" customWidth="1"/>
    <col min="14342" max="14342" width="10.44140625" style="2" customWidth="1"/>
    <col min="14343" max="14343" width="11.44140625" style="2" customWidth="1"/>
    <col min="14344" max="14592" width="9.109375" style="2"/>
    <col min="14593" max="14593" width="16" style="2" customWidth="1"/>
    <col min="14594" max="14594" width="10.88671875" style="2" customWidth="1"/>
    <col min="14595" max="14595" width="9.109375" style="2"/>
    <col min="14596" max="14596" width="10.6640625" style="2" customWidth="1"/>
    <col min="14597" max="14597" width="10.33203125" style="2" customWidth="1"/>
    <col min="14598" max="14598" width="10.44140625" style="2" customWidth="1"/>
    <col min="14599" max="14599" width="11.44140625" style="2" customWidth="1"/>
    <col min="14600" max="14848" width="9.109375" style="2"/>
    <col min="14849" max="14849" width="16" style="2" customWidth="1"/>
    <col min="14850" max="14850" width="10.88671875" style="2" customWidth="1"/>
    <col min="14851" max="14851" width="9.109375" style="2"/>
    <col min="14852" max="14852" width="10.6640625" style="2" customWidth="1"/>
    <col min="14853" max="14853" width="10.33203125" style="2" customWidth="1"/>
    <col min="14854" max="14854" width="10.44140625" style="2" customWidth="1"/>
    <col min="14855" max="14855" width="11.44140625" style="2" customWidth="1"/>
    <col min="14856" max="15104" width="9.109375" style="2"/>
    <col min="15105" max="15105" width="16" style="2" customWidth="1"/>
    <col min="15106" max="15106" width="10.88671875" style="2" customWidth="1"/>
    <col min="15107" max="15107" width="9.109375" style="2"/>
    <col min="15108" max="15108" width="10.6640625" style="2" customWidth="1"/>
    <col min="15109" max="15109" width="10.33203125" style="2" customWidth="1"/>
    <col min="15110" max="15110" width="10.44140625" style="2" customWidth="1"/>
    <col min="15111" max="15111" width="11.44140625" style="2" customWidth="1"/>
    <col min="15112" max="15360" width="9.109375" style="2"/>
    <col min="15361" max="15361" width="16" style="2" customWidth="1"/>
    <col min="15362" max="15362" width="10.88671875" style="2" customWidth="1"/>
    <col min="15363" max="15363" width="9.109375" style="2"/>
    <col min="15364" max="15364" width="10.6640625" style="2" customWidth="1"/>
    <col min="15365" max="15365" width="10.33203125" style="2" customWidth="1"/>
    <col min="15366" max="15366" width="10.44140625" style="2" customWidth="1"/>
    <col min="15367" max="15367" width="11.44140625" style="2" customWidth="1"/>
    <col min="15368" max="15616" width="9.109375" style="2"/>
    <col min="15617" max="15617" width="16" style="2" customWidth="1"/>
    <col min="15618" max="15618" width="10.88671875" style="2" customWidth="1"/>
    <col min="15619" max="15619" width="9.109375" style="2"/>
    <col min="15620" max="15620" width="10.6640625" style="2" customWidth="1"/>
    <col min="15621" max="15621" width="10.33203125" style="2" customWidth="1"/>
    <col min="15622" max="15622" width="10.44140625" style="2" customWidth="1"/>
    <col min="15623" max="15623" width="11.44140625" style="2" customWidth="1"/>
    <col min="15624" max="15872" width="9.109375" style="2"/>
    <col min="15873" max="15873" width="16" style="2" customWidth="1"/>
    <col min="15874" max="15874" width="10.88671875" style="2" customWidth="1"/>
    <col min="15875" max="15875" width="9.109375" style="2"/>
    <col min="15876" max="15876" width="10.6640625" style="2" customWidth="1"/>
    <col min="15877" max="15877" width="10.33203125" style="2" customWidth="1"/>
    <col min="15878" max="15878" width="10.44140625" style="2" customWidth="1"/>
    <col min="15879" max="15879" width="11.44140625" style="2" customWidth="1"/>
    <col min="15880" max="16128" width="9.109375" style="2"/>
    <col min="16129" max="16129" width="16" style="2" customWidth="1"/>
    <col min="16130" max="16130" width="10.88671875" style="2" customWidth="1"/>
    <col min="16131" max="16131" width="9.109375" style="2"/>
    <col min="16132" max="16132" width="10.6640625" style="2" customWidth="1"/>
    <col min="16133" max="16133" width="10.33203125" style="2" customWidth="1"/>
    <col min="16134" max="16134" width="10.44140625" style="2" customWidth="1"/>
    <col min="16135" max="16135" width="11.44140625" style="2" customWidth="1"/>
    <col min="16136" max="16384" width="9.109375" style="2"/>
  </cols>
  <sheetData>
    <row r="1" spans="1:11" x14ac:dyDescent="0.3">
      <c r="A1" s="1" t="s">
        <v>88</v>
      </c>
      <c r="B1" s="1"/>
      <c r="C1" s="1"/>
      <c r="D1" s="1"/>
    </row>
    <row r="2" spans="1:11" x14ac:dyDescent="0.3">
      <c r="A2" s="1" t="s">
        <v>89</v>
      </c>
      <c r="B2" s="1"/>
      <c r="C2" s="1"/>
      <c r="D2" s="1"/>
    </row>
    <row r="3" spans="1:11" x14ac:dyDescent="0.3">
      <c r="A3" s="1" t="s">
        <v>90</v>
      </c>
      <c r="B3" s="1"/>
      <c r="C3" s="1"/>
      <c r="D3" s="1"/>
    </row>
    <row r="4" spans="1:11" x14ac:dyDescent="0.3">
      <c r="A4" s="1" t="s">
        <v>91</v>
      </c>
      <c r="B4" s="1"/>
      <c r="C4" s="1"/>
      <c r="D4" s="1"/>
    </row>
    <row r="5" spans="1:11" x14ac:dyDescent="0.3">
      <c r="A5" s="1" t="s">
        <v>92</v>
      </c>
      <c r="B5" s="3"/>
      <c r="C5" s="3"/>
      <c r="D5" s="3"/>
      <c r="E5" s="3"/>
      <c r="F5" s="4"/>
      <c r="G5" s="4"/>
      <c r="H5" s="4"/>
      <c r="I5" s="4"/>
      <c r="J5" s="4"/>
      <c r="K5" s="5"/>
    </row>
    <row r="6" spans="1:11" x14ac:dyDescent="0.3">
      <c r="A6" s="8" t="s">
        <v>93</v>
      </c>
    </row>
    <row r="7" spans="1:11" x14ac:dyDescent="0.3">
      <c r="A7" s="8" t="s">
        <v>94</v>
      </c>
    </row>
    <row r="8" spans="1:11" x14ac:dyDescent="0.3">
      <c r="A8" s="8" t="s">
        <v>95</v>
      </c>
    </row>
    <row r="9" spans="1:11" x14ac:dyDescent="0.3">
      <c r="A9" s="8"/>
    </row>
    <row r="10" spans="1:11" x14ac:dyDescent="0.3">
      <c r="A10" s="10" t="s">
        <v>11</v>
      </c>
      <c r="B10" s="2">
        <v>1000</v>
      </c>
    </row>
    <row r="11" spans="1:11" x14ac:dyDescent="0.3">
      <c r="A11" s="10" t="s">
        <v>12</v>
      </c>
      <c r="B11" s="2">
        <v>80</v>
      </c>
    </row>
    <row r="12" spans="1:11" x14ac:dyDescent="0.3">
      <c r="A12" s="10" t="s">
        <v>13</v>
      </c>
      <c r="B12" s="2">
        <f>B11/B10</f>
        <v>0.08</v>
      </c>
    </row>
    <row r="13" spans="1:11" x14ac:dyDescent="0.3">
      <c r="A13" s="10"/>
    </row>
    <row r="14" spans="1:11" x14ac:dyDescent="0.3">
      <c r="A14" t="s">
        <v>14</v>
      </c>
      <c r="B14"/>
      <c r="C14"/>
      <c r="E14" s="11"/>
      <c r="F14" s="12"/>
      <c r="G14" s="13"/>
    </row>
    <row r="15" spans="1:11" ht="15.6" x14ac:dyDescent="0.35">
      <c r="A15" s="11" t="s">
        <v>66</v>
      </c>
      <c r="B15">
        <v>7.0000000000000007E-2</v>
      </c>
      <c r="C15"/>
      <c r="E15" s="11"/>
      <c r="F15" s="12"/>
      <c r="G15" s="13"/>
    </row>
    <row r="16" spans="1:11" ht="15.6" x14ac:dyDescent="0.35">
      <c r="A16" s="11" t="s">
        <v>96</v>
      </c>
      <c r="B16">
        <v>7.0000000000000007E-2</v>
      </c>
      <c r="C16"/>
    </row>
    <row r="17" spans="1:7" x14ac:dyDescent="0.3">
      <c r="A17"/>
      <c r="B17"/>
      <c r="C17"/>
      <c r="E17" s="7"/>
    </row>
    <row r="18" spans="1:7" x14ac:dyDescent="0.3">
      <c r="A18" t="s">
        <v>56</v>
      </c>
      <c r="B18" s="16">
        <f>(B12-B15)/SQRT(B15*(1-B15)/B10)</f>
        <v>1.2393943320395882</v>
      </c>
      <c r="C18"/>
    </row>
    <row r="19" spans="1:7" x14ac:dyDescent="0.3">
      <c r="A19" s="14" t="s">
        <v>53</v>
      </c>
      <c r="B19">
        <v>0.05</v>
      </c>
      <c r="C19"/>
      <c r="E19" s="11"/>
      <c r="F19" s="12"/>
      <c r="G19" s="13"/>
    </row>
    <row r="20" spans="1:7" x14ac:dyDescent="0.3">
      <c r="A20" s="15" t="s">
        <v>68</v>
      </c>
      <c r="B20">
        <f>-NORMSINV((B19))</f>
        <v>1.6448536269514726</v>
      </c>
      <c r="C20"/>
    </row>
    <row r="21" spans="1:7" x14ac:dyDescent="0.3">
      <c r="A21" t="s">
        <v>97</v>
      </c>
      <c r="B21"/>
      <c r="C21"/>
      <c r="E21" s="7"/>
    </row>
    <row r="22" spans="1:7" x14ac:dyDescent="0.3">
      <c r="A22"/>
      <c r="B22"/>
      <c r="C22"/>
    </row>
    <row r="23" spans="1:7" x14ac:dyDescent="0.3">
      <c r="A23" t="s">
        <v>41</v>
      </c>
      <c r="B23"/>
      <c r="C23"/>
      <c r="E23" s="11"/>
      <c r="F23" s="12"/>
      <c r="G23" s="13"/>
    </row>
    <row r="24" spans="1:7" x14ac:dyDescent="0.3">
      <c r="A24" s="14" t="s">
        <v>15</v>
      </c>
      <c r="B24">
        <v>0.99</v>
      </c>
      <c r="C24"/>
    </row>
    <row r="25" spans="1:7" x14ac:dyDescent="0.3">
      <c r="A25" s="15" t="s">
        <v>16</v>
      </c>
      <c r="B25">
        <f>-NORMSINV((1-B24)/2)</f>
        <v>2.5758293035488999</v>
      </c>
      <c r="C25"/>
      <c r="E25" s="7"/>
    </row>
    <row r="26" spans="1:7" x14ac:dyDescent="0.3">
      <c r="A26"/>
      <c r="B26"/>
      <c r="C26"/>
    </row>
    <row r="27" spans="1:7" x14ac:dyDescent="0.3">
      <c r="A27" t="s">
        <v>17</v>
      </c>
      <c r="B27"/>
      <c r="C27">
        <f>B12-B25*SQRT(B12*(1-B12)/B10)</f>
        <v>5.7901846460956044E-2</v>
      </c>
      <c r="E27" s="7"/>
    </row>
    <row r="28" spans="1:7" x14ac:dyDescent="0.3">
      <c r="A28" t="s">
        <v>18</v>
      </c>
      <c r="B28"/>
      <c r="C28">
        <f>B12+B25*SQRT(B12*(1-B12)/B10)</f>
        <v>0.10209815353904396</v>
      </c>
      <c r="E28" s="7"/>
    </row>
    <row r="29" spans="1:7" x14ac:dyDescent="0.3">
      <c r="C29"/>
    </row>
    <row r="30" spans="1:7" x14ac:dyDescent="0.3">
      <c r="A30" s="25" t="s">
        <v>22</v>
      </c>
      <c r="B30"/>
      <c r="C30"/>
    </row>
    <row r="31" spans="1:7" x14ac:dyDescent="0.3">
      <c r="A31" s="14" t="s">
        <v>15</v>
      </c>
      <c r="B31">
        <v>0.95</v>
      </c>
      <c r="C31"/>
    </row>
    <row r="32" spans="1:7" x14ac:dyDescent="0.3">
      <c r="A32" s="15" t="s">
        <v>16</v>
      </c>
      <c r="B32">
        <f>-NORMSINV((1-B31)/2)</f>
        <v>1.9599639845400536</v>
      </c>
    </row>
    <row r="34" spans="1:4" x14ac:dyDescent="0.3">
      <c r="A34" s="17" t="s">
        <v>20</v>
      </c>
      <c r="B34" s="2">
        <f>CEILING(4*B32^2*0.5^2/0.02^2,1)</f>
        <v>9604</v>
      </c>
      <c r="D34" s="2">
        <f>CEILING(4*B32^2*0.08*0.92/0.02^2,1)</f>
        <v>2828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XFD1048576"/>
    </sheetView>
  </sheetViews>
  <sheetFormatPr defaultRowHeight="14.4" x14ac:dyDescent="0.3"/>
  <cols>
    <col min="1" max="1" width="11.44140625" customWidth="1"/>
    <col min="2" max="2" width="6.3320312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1.44140625" customWidth="1"/>
    <col min="258" max="258" width="6.33203125" customWidth="1"/>
    <col min="259" max="259" width="6.6640625" customWidth="1"/>
    <col min="260" max="260" width="7.109375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1.44140625" customWidth="1"/>
    <col min="514" max="514" width="6.33203125" customWidth="1"/>
    <col min="515" max="515" width="6.6640625" customWidth="1"/>
    <col min="516" max="516" width="7.109375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1.44140625" customWidth="1"/>
    <col min="770" max="770" width="6.33203125" customWidth="1"/>
    <col min="771" max="771" width="6.6640625" customWidth="1"/>
    <col min="772" max="772" width="7.109375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1.44140625" customWidth="1"/>
    <col min="1026" max="1026" width="6.33203125" customWidth="1"/>
    <col min="1027" max="1027" width="6.6640625" customWidth="1"/>
    <col min="1028" max="1028" width="7.109375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1.44140625" customWidth="1"/>
    <col min="1282" max="1282" width="6.33203125" customWidth="1"/>
    <col min="1283" max="1283" width="6.6640625" customWidth="1"/>
    <col min="1284" max="1284" width="7.109375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1.44140625" customWidth="1"/>
    <col min="1538" max="1538" width="6.33203125" customWidth="1"/>
    <col min="1539" max="1539" width="6.6640625" customWidth="1"/>
    <col min="1540" max="1540" width="7.109375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1.44140625" customWidth="1"/>
    <col min="1794" max="1794" width="6.33203125" customWidth="1"/>
    <col min="1795" max="1795" width="6.6640625" customWidth="1"/>
    <col min="1796" max="1796" width="7.109375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1.44140625" customWidth="1"/>
    <col min="2050" max="2050" width="6.33203125" customWidth="1"/>
    <col min="2051" max="2051" width="6.6640625" customWidth="1"/>
    <col min="2052" max="2052" width="7.109375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1.44140625" customWidth="1"/>
    <col min="2306" max="2306" width="6.33203125" customWidth="1"/>
    <col min="2307" max="2307" width="6.6640625" customWidth="1"/>
    <col min="2308" max="2308" width="7.109375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1.44140625" customWidth="1"/>
    <col min="2562" max="2562" width="6.33203125" customWidth="1"/>
    <col min="2563" max="2563" width="6.6640625" customWidth="1"/>
    <col min="2564" max="2564" width="7.109375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1.44140625" customWidth="1"/>
    <col min="2818" max="2818" width="6.33203125" customWidth="1"/>
    <col min="2819" max="2819" width="6.6640625" customWidth="1"/>
    <col min="2820" max="2820" width="7.109375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1.44140625" customWidth="1"/>
    <col min="3074" max="3074" width="6.33203125" customWidth="1"/>
    <col min="3075" max="3075" width="6.6640625" customWidth="1"/>
    <col min="3076" max="3076" width="7.109375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1.44140625" customWidth="1"/>
    <col min="3330" max="3330" width="6.33203125" customWidth="1"/>
    <col min="3331" max="3331" width="6.6640625" customWidth="1"/>
    <col min="3332" max="3332" width="7.109375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1.44140625" customWidth="1"/>
    <col min="3586" max="3586" width="6.33203125" customWidth="1"/>
    <col min="3587" max="3587" width="6.6640625" customWidth="1"/>
    <col min="3588" max="3588" width="7.109375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1.44140625" customWidth="1"/>
    <col min="3842" max="3842" width="6.33203125" customWidth="1"/>
    <col min="3843" max="3843" width="6.6640625" customWidth="1"/>
    <col min="3844" max="3844" width="7.109375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1.44140625" customWidth="1"/>
    <col min="4098" max="4098" width="6.33203125" customWidth="1"/>
    <col min="4099" max="4099" width="6.6640625" customWidth="1"/>
    <col min="4100" max="4100" width="7.109375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1.44140625" customWidth="1"/>
    <col min="4354" max="4354" width="6.33203125" customWidth="1"/>
    <col min="4355" max="4355" width="6.6640625" customWidth="1"/>
    <col min="4356" max="4356" width="7.109375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1.44140625" customWidth="1"/>
    <col min="4610" max="4610" width="6.33203125" customWidth="1"/>
    <col min="4611" max="4611" width="6.6640625" customWidth="1"/>
    <col min="4612" max="4612" width="7.109375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1.44140625" customWidth="1"/>
    <col min="4866" max="4866" width="6.33203125" customWidth="1"/>
    <col min="4867" max="4867" width="6.6640625" customWidth="1"/>
    <col min="4868" max="4868" width="7.109375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1.44140625" customWidth="1"/>
    <col min="5122" max="5122" width="6.33203125" customWidth="1"/>
    <col min="5123" max="5123" width="6.6640625" customWidth="1"/>
    <col min="5124" max="5124" width="7.109375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1.44140625" customWidth="1"/>
    <col min="5378" max="5378" width="6.33203125" customWidth="1"/>
    <col min="5379" max="5379" width="6.6640625" customWidth="1"/>
    <col min="5380" max="5380" width="7.109375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1.44140625" customWidth="1"/>
    <col min="5634" max="5634" width="6.33203125" customWidth="1"/>
    <col min="5635" max="5635" width="6.6640625" customWidth="1"/>
    <col min="5636" max="5636" width="7.109375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1.44140625" customWidth="1"/>
    <col min="5890" max="5890" width="6.33203125" customWidth="1"/>
    <col min="5891" max="5891" width="6.6640625" customWidth="1"/>
    <col min="5892" max="5892" width="7.109375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1.44140625" customWidth="1"/>
    <col min="6146" max="6146" width="6.33203125" customWidth="1"/>
    <col min="6147" max="6147" width="6.6640625" customWidth="1"/>
    <col min="6148" max="6148" width="7.109375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1.44140625" customWidth="1"/>
    <col min="6402" max="6402" width="6.33203125" customWidth="1"/>
    <col min="6403" max="6403" width="6.6640625" customWidth="1"/>
    <col min="6404" max="6404" width="7.109375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1.44140625" customWidth="1"/>
    <col min="6658" max="6658" width="6.33203125" customWidth="1"/>
    <col min="6659" max="6659" width="6.6640625" customWidth="1"/>
    <col min="6660" max="6660" width="7.109375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1.44140625" customWidth="1"/>
    <col min="6914" max="6914" width="6.33203125" customWidth="1"/>
    <col min="6915" max="6915" width="6.6640625" customWidth="1"/>
    <col min="6916" max="6916" width="7.109375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1.44140625" customWidth="1"/>
    <col min="7170" max="7170" width="6.33203125" customWidth="1"/>
    <col min="7171" max="7171" width="6.6640625" customWidth="1"/>
    <col min="7172" max="7172" width="7.109375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1.44140625" customWidth="1"/>
    <col min="7426" max="7426" width="6.33203125" customWidth="1"/>
    <col min="7427" max="7427" width="6.6640625" customWidth="1"/>
    <col min="7428" max="7428" width="7.109375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1.44140625" customWidth="1"/>
    <col min="7682" max="7682" width="6.33203125" customWidth="1"/>
    <col min="7683" max="7683" width="6.6640625" customWidth="1"/>
    <col min="7684" max="7684" width="7.109375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1.44140625" customWidth="1"/>
    <col min="7938" max="7938" width="6.33203125" customWidth="1"/>
    <col min="7939" max="7939" width="6.6640625" customWidth="1"/>
    <col min="7940" max="7940" width="7.109375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1.44140625" customWidth="1"/>
    <col min="8194" max="8194" width="6.33203125" customWidth="1"/>
    <col min="8195" max="8195" width="6.6640625" customWidth="1"/>
    <col min="8196" max="8196" width="7.109375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1.44140625" customWidth="1"/>
    <col min="8450" max="8450" width="6.33203125" customWidth="1"/>
    <col min="8451" max="8451" width="6.6640625" customWidth="1"/>
    <col min="8452" max="8452" width="7.109375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1.44140625" customWidth="1"/>
    <col min="8706" max="8706" width="6.33203125" customWidth="1"/>
    <col min="8707" max="8707" width="6.6640625" customWidth="1"/>
    <col min="8708" max="8708" width="7.109375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1.44140625" customWidth="1"/>
    <col min="8962" max="8962" width="6.33203125" customWidth="1"/>
    <col min="8963" max="8963" width="6.6640625" customWidth="1"/>
    <col min="8964" max="8964" width="7.109375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1.44140625" customWidth="1"/>
    <col min="9218" max="9218" width="6.33203125" customWidth="1"/>
    <col min="9219" max="9219" width="6.6640625" customWidth="1"/>
    <col min="9220" max="9220" width="7.109375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1.44140625" customWidth="1"/>
    <col min="9474" max="9474" width="6.33203125" customWidth="1"/>
    <col min="9475" max="9475" width="6.6640625" customWidth="1"/>
    <col min="9476" max="9476" width="7.109375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1.44140625" customWidth="1"/>
    <col min="9730" max="9730" width="6.33203125" customWidth="1"/>
    <col min="9731" max="9731" width="6.6640625" customWidth="1"/>
    <col min="9732" max="9732" width="7.109375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1.44140625" customWidth="1"/>
    <col min="9986" max="9986" width="6.33203125" customWidth="1"/>
    <col min="9987" max="9987" width="6.6640625" customWidth="1"/>
    <col min="9988" max="9988" width="7.109375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1.44140625" customWidth="1"/>
    <col min="10242" max="10242" width="6.33203125" customWidth="1"/>
    <col min="10243" max="10243" width="6.6640625" customWidth="1"/>
    <col min="10244" max="10244" width="7.109375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1.44140625" customWidth="1"/>
    <col min="10498" max="10498" width="6.33203125" customWidth="1"/>
    <col min="10499" max="10499" width="6.6640625" customWidth="1"/>
    <col min="10500" max="10500" width="7.109375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1.44140625" customWidth="1"/>
    <col min="10754" max="10754" width="6.33203125" customWidth="1"/>
    <col min="10755" max="10755" width="6.6640625" customWidth="1"/>
    <col min="10756" max="10756" width="7.109375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1.44140625" customWidth="1"/>
    <col min="11010" max="11010" width="6.33203125" customWidth="1"/>
    <col min="11011" max="11011" width="6.6640625" customWidth="1"/>
    <col min="11012" max="11012" width="7.109375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1.44140625" customWidth="1"/>
    <col min="11266" max="11266" width="6.33203125" customWidth="1"/>
    <col min="11267" max="11267" width="6.6640625" customWidth="1"/>
    <col min="11268" max="11268" width="7.109375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1.44140625" customWidth="1"/>
    <col min="11522" max="11522" width="6.33203125" customWidth="1"/>
    <col min="11523" max="11523" width="6.6640625" customWidth="1"/>
    <col min="11524" max="11524" width="7.109375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1.44140625" customWidth="1"/>
    <col min="11778" max="11778" width="6.33203125" customWidth="1"/>
    <col min="11779" max="11779" width="6.6640625" customWidth="1"/>
    <col min="11780" max="11780" width="7.109375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1.44140625" customWidth="1"/>
    <col min="12034" max="12034" width="6.33203125" customWidth="1"/>
    <col min="12035" max="12035" width="6.6640625" customWidth="1"/>
    <col min="12036" max="12036" width="7.109375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1.44140625" customWidth="1"/>
    <col min="12290" max="12290" width="6.33203125" customWidth="1"/>
    <col min="12291" max="12291" width="6.6640625" customWidth="1"/>
    <col min="12292" max="12292" width="7.109375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1.44140625" customWidth="1"/>
    <col min="12546" max="12546" width="6.33203125" customWidth="1"/>
    <col min="12547" max="12547" width="6.6640625" customWidth="1"/>
    <col min="12548" max="12548" width="7.109375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1.44140625" customWidth="1"/>
    <col min="12802" max="12802" width="6.33203125" customWidth="1"/>
    <col min="12803" max="12803" width="6.6640625" customWidth="1"/>
    <col min="12804" max="12804" width="7.109375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1.44140625" customWidth="1"/>
    <col min="13058" max="13058" width="6.33203125" customWidth="1"/>
    <col min="13059" max="13059" width="6.6640625" customWidth="1"/>
    <col min="13060" max="13060" width="7.109375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1.44140625" customWidth="1"/>
    <col min="13314" max="13314" width="6.33203125" customWidth="1"/>
    <col min="13315" max="13315" width="6.6640625" customWidth="1"/>
    <col min="13316" max="13316" width="7.109375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1.44140625" customWidth="1"/>
    <col min="13570" max="13570" width="6.33203125" customWidth="1"/>
    <col min="13571" max="13571" width="6.6640625" customWidth="1"/>
    <col min="13572" max="13572" width="7.109375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1.44140625" customWidth="1"/>
    <col min="13826" max="13826" width="6.33203125" customWidth="1"/>
    <col min="13827" max="13827" width="6.6640625" customWidth="1"/>
    <col min="13828" max="13828" width="7.109375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1.44140625" customWidth="1"/>
    <col min="14082" max="14082" width="6.33203125" customWidth="1"/>
    <col min="14083" max="14083" width="6.6640625" customWidth="1"/>
    <col min="14084" max="14084" width="7.109375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1.44140625" customWidth="1"/>
    <col min="14338" max="14338" width="6.33203125" customWidth="1"/>
    <col min="14339" max="14339" width="6.6640625" customWidth="1"/>
    <col min="14340" max="14340" width="7.109375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1.44140625" customWidth="1"/>
    <col min="14594" max="14594" width="6.33203125" customWidth="1"/>
    <col min="14595" max="14595" width="6.6640625" customWidth="1"/>
    <col min="14596" max="14596" width="7.109375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1.44140625" customWidth="1"/>
    <col min="14850" max="14850" width="6.33203125" customWidth="1"/>
    <col min="14851" max="14851" width="6.6640625" customWidth="1"/>
    <col min="14852" max="14852" width="7.109375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1.44140625" customWidth="1"/>
    <col min="15106" max="15106" width="6.33203125" customWidth="1"/>
    <col min="15107" max="15107" width="6.6640625" customWidth="1"/>
    <col min="15108" max="15108" width="7.109375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1.44140625" customWidth="1"/>
    <col min="15362" max="15362" width="6.33203125" customWidth="1"/>
    <col min="15363" max="15363" width="6.6640625" customWidth="1"/>
    <col min="15364" max="15364" width="7.109375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1.44140625" customWidth="1"/>
    <col min="15618" max="15618" width="6.33203125" customWidth="1"/>
    <col min="15619" max="15619" width="6.6640625" customWidth="1"/>
    <col min="15620" max="15620" width="7.109375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1.44140625" customWidth="1"/>
    <col min="15874" max="15874" width="6.33203125" customWidth="1"/>
    <col min="15875" max="15875" width="6.6640625" customWidth="1"/>
    <col min="15876" max="15876" width="7.109375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1.44140625" customWidth="1"/>
    <col min="16130" max="16130" width="6.33203125" customWidth="1"/>
    <col min="16131" max="16131" width="6.6640625" customWidth="1"/>
    <col min="16132" max="16132" width="7.109375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0" x14ac:dyDescent="0.3">
      <c r="A1" s="1" t="s">
        <v>98</v>
      </c>
    </row>
    <row r="2" spans="1:10" x14ac:dyDescent="0.3">
      <c r="A2" s="1" t="s">
        <v>99</v>
      </c>
    </row>
    <row r="3" spans="1:10" x14ac:dyDescent="0.3">
      <c r="A3" s="1" t="s">
        <v>100</v>
      </c>
    </row>
    <row r="4" spans="1:10" x14ac:dyDescent="0.3">
      <c r="A4" s="1" t="s">
        <v>101</v>
      </c>
    </row>
    <row r="5" spans="1:10" x14ac:dyDescent="0.3">
      <c r="A5" s="1" t="s">
        <v>102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</row>
    <row r="7" spans="1:10" x14ac:dyDescent="0.3">
      <c r="A7" s="20" t="s">
        <v>103</v>
      </c>
      <c r="B7">
        <v>0.48</v>
      </c>
      <c r="C7" s="26"/>
    </row>
    <row r="8" spans="1:10" x14ac:dyDescent="0.3">
      <c r="A8" s="20" t="s">
        <v>20</v>
      </c>
      <c r="B8">
        <v>36</v>
      </c>
    </row>
    <row r="9" spans="1:10" x14ac:dyDescent="0.3">
      <c r="A9" s="20" t="s">
        <v>55</v>
      </c>
      <c r="B9">
        <v>7.4</v>
      </c>
    </row>
    <row r="10" spans="1:10" x14ac:dyDescent="0.3">
      <c r="A10" s="11" t="s">
        <v>14</v>
      </c>
    </row>
    <row r="11" spans="1:10" ht="15.6" x14ac:dyDescent="0.35">
      <c r="A11" s="11" t="s">
        <v>51</v>
      </c>
      <c r="B11">
        <v>7.5</v>
      </c>
    </row>
    <row r="12" spans="1:10" ht="15.6" x14ac:dyDescent="0.35">
      <c r="A12" s="11" t="s">
        <v>52</v>
      </c>
      <c r="B12">
        <v>7.5</v>
      </c>
    </row>
    <row r="14" spans="1:10" x14ac:dyDescent="0.3">
      <c r="A14" s="14" t="s">
        <v>53</v>
      </c>
      <c r="B14">
        <f>0.05</f>
        <v>0.05</v>
      </c>
    </row>
    <row r="15" spans="1:10" x14ac:dyDescent="0.3">
      <c r="A15" s="15" t="s">
        <v>104</v>
      </c>
      <c r="B15">
        <f>TINV(B14*2,B8-1)</f>
        <v>1.6895724577802647</v>
      </c>
    </row>
    <row r="17" spans="1:12" x14ac:dyDescent="0.3">
      <c r="A17" t="s">
        <v>55</v>
      </c>
      <c r="B17">
        <f>B9</f>
        <v>7.4</v>
      </c>
    </row>
    <row r="18" spans="1:12" x14ac:dyDescent="0.3">
      <c r="A18" t="s">
        <v>105</v>
      </c>
      <c r="B18" s="16">
        <f>(B17-B11)/SQRT(B7^2/B8)</f>
        <v>-1.2499999999999956</v>
      </c>
    </row>
    <row r="20" spans="1:12" x14ac:dyDescent="0.3">
      <c r="A20" t="s">
        <v>106</v>
      </c>
    </row>
    <row r="21" spans="1:12" x14ac:dyDescent="0.3">
      <c r="L21" s="15"/>
    </row>
    <row r="22" spans="1:12" x14ac:dyDescent="0.3">
      <c r="A22" t="s">
        <v>41</v>
      </c>
    </row>
    <row r="23" spans="1:12" x14ac:dyDescent="0.3">
      <c r="A23" s="14" t="s">
        <v>15</v>
      </c>
      <c r="B23">
        <v>0.9</v>
      </c>
    </row>
    <row r="24" spans="1:12" x14ac:dyDescent="0.3">
      <c r="A24" s="24" t="s">
        <v>107</v>
      </c>
      <c r="B24">
        <f>CHIINV((1-B23)/2,B8-1)</f>
        <v>49.801849568201867</v>
      </c>
    </row>
    <row r="25" spans="1:12" x14ac:dyDescent="0.3">
      <c r="A25" s="14" t="s">
        <v>108</v>
      </c>
      <c r="B25">
        <f>CHIINV(B23+(1-B23)/2,B8-1)</f>
        <v>22.465015220882691</v>
      </c>
    </row>
    <row r="26" spans="1:12" x14ac:dyDescent="0.3">
      <c r="A26" t="s">
        <v>17</v>
      </c>
      <c r="C26">
        <f>(B8-1)*B7^2/B24</f>
        <v>0.1619216970838932</v>
      </c>
    </row>
    <row r="27" spans="1:12" x14ac:dyDescent="0.3">
      <c r="A27" t="s">
        <v>18</v>
      </c>
      <c r="C27">
        <f>(B8-1)*B7^2/B25</f>
        <v>0.3589581364941159</v>
      </c>
    </row>
    <row r="29" spans="1:12" x14ac:dyDescent="0.3">
      <c r="A29" t="s">
        <v>22</v>
      </c>
    </row>
    <row r="30" spans="1:12" x14ac:dyDescent="0.3">
      <c r="A30" s="14" t="s">
        <v>15</v>
      </c>
      <c r="B30">
        <v>0.99</v>
      </c>
    </row>
    <row r="31" spans="1:12" x14ac:dyDescent="0.3">
      <c r="A31" s="15" t="s">
        <v>82</v>
      </c>
      <c r="B31">
        <f>TINV((1-B30),B8-1)</f>
        <v>2.7238055892080912</v>
      </c>
      <c r="G31" s="18"/>
      <c r="H31" s="15"/>
      <c r="I31" s="18"/>
    </row>
    <row r="33" spans="1:3" x14ac:dyDescent="0.3">
      <c r="A33" t="s">
        <v>17</v>
      </c>
      <c r="C33">
        <f>B17-B31*SQRT(B7^2/B8)</f>
        <v>7.1820955528633528</v>
      </c>
    </row>
    <row r="34" spans="1:3" x14ac:dyDescent="0.3">
      <c r="A34" t="s">
        <v>18</v>
      </c>
      <c r="C34">
        <f>B17+B31*SQRT(B7^2/B8)</f>
        <v>7.6179044471366479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/>
  </sheetViews>
  <sheetFormatPr defaultRowHeight="14.4" x14ac:dyDescent="0.3"/>
  <cols>
    <col min="1" max="1" width="16" style="2" customWidth="1"/>
    <col min="2" max="2" width="10.88671875" style="2" customWidth="1"/>
    <col min="3" max="3" width="9.109375" style="2"/>
    <col min="4" max="4" width="10.6640625" style="2" customWidth="1"/>
    <col min="5" max="5" width="10.33203125" style="2" customWidth="1"/>
    <col min="6" max="6" width="10.44140625" style="2" customWidth="1"/>
    <col min="7" max="7" width="11.44140625" style="2" customWidth="1"/>
    <col min="8" max="256" width="9.109375" style="2"/>
    <col min="257" max="257" width="16" style="2" customWidth="1"/>
    <col min="258" max="258" width="10.88671875" style="2" customWidth="1"/>
    <col min="259" max="259" width="9.109375" style="2"/>
    <col min="260" max="260" width="10.6640625" style="2" customWidth="1"/>
    <col min="261" max="261" width="10.33203125" style="2" customWidth="1"/>
    <col min="262" max="262" width="10.44140625" style="2" customWidth="1"/>
    <col min="263" max="263" width="11.44140625" style="2" customWidth="1"/>
    <col min="264" max="512" width="9.109375" style="2"/>
    <col min="513" max="513" width="16" style="2" customWidth="1"/>
    <col min="514" max="514" width="10.88671875" style="2" customWidth="1"/>
    <col min="515" max="515" width="9.109375" style="2"/>
    <col min="516" max="516" width="10.6640625" style="2" customWidth="1"/>
    <col min="517" max="517" width="10.33203125" style="2" customWidth="1"/>
    <col min="518" max="518" width="10.44140625" style="2" customWidth="1"/>
    <col min="519" max="519" width="11.44140625" style="2" customWidth="1"/>
    <col min="520" max="768" width="9.109375" style="2"/>
    <col min="769" max="769" width="16" style="2" customWidth="1"/>
    <col min="770" max="770" width="10.88671875" style="2" customWidth="1"/>
    <col min="771" max="771" width="9.109375" style="2"/>
    <col min="772" max="772" width="10.6640625" style="2" customWidth="1"/>
    <col min="773" max="773" width="10.33203125" style="2" customWidth="1"/>
    <col min="774" max="774" width="10.44140625" style="2" customWidth="1"/>
    <col min="775" max="775" width="11.44140625" style="2" customWidth="1"/>
    <col min="776" max="1024" width="9.109375" style="2"/>
    <col min="1025" max="1025" width="16" style="2" customWidth="1"/>
    <col min="1026" max="1026" width="10.88671875" style="2" customWidth="1"/>
    <col min="1027" max="1027" width="9.109375" style="2"/>
    <col min="1028" max="1028" width="10.6640625" style="2" customWidth="1"/>
    <col min="1029" max="1029" width="10.33203125" style="2" customWidth="1"/>
    <col min="1030" max="1030" width="10.44140625" style="2" customWidth="1"/>
    <col min="1031" max="1031" width="11.44140625" style="2" customWidth="1"/>
    <col min="1032" max="1280" width="9.109375" style="2"/>
    <col min="1281" max="1281" width="16" style="2" customWidth="1"/>
    <col min="1282" max="1282" width="10.88671875" style="2" customWidth="1"/>
    <col min="1283" max="1283" width="9.109375" style="2"/>
    <col min="1284" max="1284" width="10.6640625" style="2" customWidth="1"/>
    <col min="1285" max="1285" width="10.33203125" style="2" customWidth="1"/>
    <col min="1286" max="1286" width="10.44140625" style="2" customWidth="1"/>
    <col min="1287" max="1287" width="11.44140625" style="2" customWidth="1"/>
    <col min="1288" max="1536" width="9.109375" style="2"/>
    <col min="1537" max="1537" width="16" style="2" customWidth="1"/>
    <col min="1538" max="1538" width="10.88671875" style="2" customWidth="1"/>
    <col min="1539" max="1539" width="9.109375" style="2"/>
    <col min="1540" max="1540" width="10.6640625" style="2" customWidth="1"/>
    <col min="1541" max="1541" width="10.33203125" style="2" customWidth="1"/>
    <col min="1542" max="1542" width="10.44140625" style="2" customWidth="1"/>
    <col min="1543" max="1543" width="11.44140625" style="2" customWidth="1"/>
    <col min="1544" max="1792" width="9.109375" style="2"/>
    <col min="1793" max="1793" width="16" style="2" customWidth="1"/>
    <col min="1794" max="1794" width="10.88671875" style="2" customWidth="1"/>
    <col min="1795" max="1795" width="9.109375" style="2"/>
    <col min="1796" max="1796" width="10.6640625" style="2" customWidth="1"/>
    <col min="1797" max="1797" width="10.33203125" style="2" customWidth="1"/>
    <col min="1798" max="1798" width="10.44140625" style="2" customWidth="1"/>
    <col min="1799" max="1799" width="11.44140625" style="2" customWidth="1"/>
    <col min="1800" max="2048" width="9.109375" style="2"/>
    <col min="2049" max="2049" width="16" style="2" customWidth="1"/>
    <col min="2050" max="2050" width="10.88671875" style="2" customWidth="1"/>
    <col min="2051" max="2051" width="9.109375" style="2"/>
    <col min="2052" max="2052" width="10.6640625" style="2" customWidth="1"/>
    <col min="2053" max="2053" width="10.33203125" style="2" customWidth="1"/>
    <col min="2054" max="2054" width="10.44140625" style="2" customWidth="1"/>
    <col min="2055" max="2055" width="11.44140625" style="2" customWidth="1"/>
    <col min="2056" max="2304" width="9.109375" style="2"/>
    <col min="2305" max="2305" width="16" style="2" customWidth="1"/>
    <col min="2306" max="2306" width="10.88671875" style="2" customWidth="1"/>
    <col min="2307" max="2307" width="9.109375" style="2"/>
    <col min="2308" max="2308" width="10.6640625" style="2" customWidth="1"/>
    <col min="2309" max="2309" width="10.33203125" style="2" customWidth="1"/>
    <col min="2310" max="2310" width="10.44140625" style="2" customWidth="1"/>
    <col min="2311" max="2311" width="11.44140625" style="2" customWidth="1"/>
    <col min="2312" max="2560" width="9.109375" style="2"/>
    <col min="2561" max="2561" width="16" style="2" customWidth="1"/>
    <col min="2562" max="2562" width="10.88671875" style="2" customWidth="1"/>
    <col min="2563" max="2563" width="9.109375" style="2"/>
    <col min="2564" max="2564" width="10.6640625" style="2" customWidth="1"/>
    <col min="2565" max="2565" width="10.33203125" style="2" customWidth="1"/>
    <col min="2566" max="2566" width="10.44140625" style="2" customWidth="1"/>
    <col min="2567" max="2567" width="11.44140625" style="2" customWidth="1"/>
    <col min="2568" max="2816" width="9.109375" style="2"/>
    <col min="2817" max="2817" width="16" style="2" customWidth="1"/>
    <col min="2818" max="2818" width="10.88671875" style="2" customWidth="1"/>
    <col min="2819" max="2819" width="9.109375" style="2"/>
    <col min="2820" max="2820" width="10.6640625" style="2" customWidth="1"/>
    <col min="2821" max="2821" width="10.33203125" style="2" customWidth="1"/>
    <col min="2822" max="2822" width="10.44140625" style="2" customWidth="1"/>
    <col min="2823" max="2823" width="11.44140625" style="2" customWidth="1"/>
    <col min="2824" max="3072" width="9.109375" style="2"/>
    <col min="3073" max="3073" width="16" style="2" customWidth="1"/>
    <col min="3074" max="3074" width="10.88671875" style="2" customWidth="1"/>
    <col min="3075" max="3075" width="9.109375" style="2"/>
    <col min="3076" max="3076" width="10.6640625" style="2" customWidth="1"/>
    <col min="3077" max="3077" width="10.33203125" style="2" customWidth="1"/>
    <col min="3078" max="3078" width="10.44140625" style="2" customWidth="1"/>
    <col min="3079" max="3079" width="11.44140625" style="2" customWidth="1"/>
    <col min="3080" max="3328" width="9.109375" style="2"/>
    <col min="3329" max="3329" width="16" style="2" customWidth="1"/>
    <col min="3330" max="3330" width="10.88671875" style="2" customWidth="1"/>
    <col min="3331" max="3331" width="9.109375" style="2"/>
    <col min="3332" max="3332" width="10.6640625" style="2" customWidth="1"/>
    <col min="3333" max="3333" width="10.33203125" style="2" customWidth="1"/>
    <col min="3334" max="3334" width="10.44140625" style="2" customWidth="1"/>
    <col min="3335" max="3335" width="11.44140625" style="2" customWidth="1"/>
    <col min="3336" max="3584" width="9.109375" style="2"/>
    <col min="3585" max="3585" width="16" style="2" customWidth="1"/>
    <col min="3586" max="3586" width="10.88671875" style="2" customWidth="1"/>
    <col min="3587" max="3587" width="9.109375" style="2"/>
    <col min="3588" max="3588" width="10.6640625" style="2" customWidth="1"/>
    <col min="3589" max="3589" width="10.33203125" style="2" customWidth="1"/>
    <col min="3590" max="3590" width="10.44140625" style="2" customWidth="1"/>
    <col min="3591" max="3591" width="11.44140625" style="2" customWidth="1"/>
    <col min="3592" max="3840" width="9.109375" style="2"/>
    <col min="3841" max="3841" width="16" style="2" customWidth="1"/>
    <col min="3842" max="3842" width="10.88671875" style="2" customWidth="1"/>
    <col min="3843" max="3843" width="9.109375" style="2"/>
    <col min="3844" max="3844" width="10.6640625" style="2" customWidth="1"/>
    <col min="3845" max="3845" width="10.33203125" style="2" customWidth="1"/>
    <col min="3846" max="3846" width="10.44140625" style="2" customWidth="1"/>
    <col min="3847" max="3847" width="11.44140625" style="2" customWidth="1"/>
    <col min="3848" max="4096" width="9.109375" style="2"/>
    <col min="4097" max="4097" width="16" style="2" customWidth="1"/>
    <col min="4098" max="4098" width="10.88671875" style="2" customWidth="1"/>
    <col min="4099" max="4099" width="9.109375" style="2"/>
    <col min="4100" max="4100" width="10.6640625" style="2" customWidth="1"/>
    <col min="4101" max="4101" width="10.33203125" style="2" customWidth="1"/>
    <col min="4102" max="4102" width="10.44140625" style="2" customWidth="1"/>
    <col min="4103" max="4103" width="11.44140625" style="2" customWidth="1"/>
    <col min="4104" max="4352" width="9.109375" style="2"/>
    <col min="4353" max="4353" width="16" style="2" customWidth="1"/>
    <col min="4354" max="4354" width="10.88671875" style="2" customWidth="1"/>
    <col min="4355" max="4355" width="9.109375" style="2"/>
    <col min="4356" max="4356" width="10.6640625" style="2" customWidth="1"/>
    <col min="4357" max="4357" width="10.33203125" style="2" customWidth="1"/>
    <col min="4358" max="4358" width="10.44140625" style="2" customWidth="1"/>
    <col min="4359" max="4359" width="11.44140625" style="2" customWidth="1"/>
    <col min="4360" max="4608" width="9.109375" style="2"/>
    <col min="4609" max="4609" width="16" style="2" customWidth="1"/>
    <col min="4610" max="4610" width="10.88671875" style="2" customWidth="1"/>
    <col min="4611" max="4611" width="9.109375" style="2"/>
    <col min="4612" max="4612" width="10.6640625" style="2" customWidth="1"/>
    <col min="4613" max="4613" width="10.33203125" style="2" customWidth="1"/>
    <col min="4614" max="4614" width="10.44140625" style="2" customWidth="1"/>
    <col min="4615" max="4615" width="11.44140625" style="2" customWidth="1"/>
    <col min="4616" max="4864" width="9.109375" style="2"/>
    <col min="4865" max="4865" width="16" style="2" customWidth="1"/>
    <col min="4866" max="4866" width="10.88671875" style="2" customWidth="1"/>
    <col min="4867" max="4867" width="9.109375" style="2"/>
    <col min="4868" max="4868" width="10.6640625" style="2" customWidth="1"/>
    <col min="4869" max="4869" width="10.33203125" style="2" customWidth="1"/>
    <col min="4870" max="4870" width="10.44140625" style="2" customWidth="1"/>
    <col min="4871" max="4871" width="11.44140625" style="2" customWidth="1"/>
    <col min="4872" max="5120" width="9.109375" style="2"/>
    <col min="5121" max="5121" width="16" style="2" customWidth="1"/>
    <col min="5122" max="5122" width="10.88671875" style="2" customWidth="1"/>
    <col min="5123" max="5123" width="9.109375" style="2"/>
    <col min="5124" max="5124" width="10.6640625" style="2" customWidth="1"/>
    <col min="5125" max="5125" width="10.33203125" style="2" customWidth="1"/>
    <col min="5126" max="5126" width="10.44140625" style="2" customWidth="1"/>
    <col min="5127" max="5127" width="11.44140625" style="2" customWidth="1"/>
    <col min="5128" max="5376" width="9.109375" style="2"/>
    <col min="5377" max="5377" width="16" style="2" customWidth="1"/>
    <col min="5378" max="5378" width="10.88671875" style="2" customWidth="1"/>
    <col min="5379" max="5379" width="9.109375" style="2"/>
    <col min="5380" max="5380" width="10.6640625" style="2" customWidth="1"/>
    <col min="5381" max="5381" width="10.33203125" style="2" customWidth="1"/>
    <col min="5382" max="5382" width="10.44140625" style="2" customWidth="1"/>
    <col min="5383" max="5383" width="11.44140625" style="2" customWidth="1"/>
    <col min="5384" max="5632" width="9.109375" style="2"/>
    <col min="5633" max="5633" width="16" style="2" customWidth="1"/>
    <col min="5634" max="5634" width="10.88671875" style="2" customWidth="1"/>
    <col min="5635" max="5635" width="9.109375" style="2"/>
    <col min="5636" max="5636" width="10.6640625" style="2" customWidth="1"/>
    <col min="5637" max="5637" width="10.33203125" style="2" customWidth="1"/>
    <col min="5638" max="5638" width="10.44140625" style="2" customWidth="1"/>
    <col min="5639" max="5639" width="11.44140625" style="2" customWidth="1"/>
    <col min="5640" max="5888" width="9.109375" style="2"/>
    <col min="5889" max="5889" width="16" style="2" customWidth="1"/>
    <col min="5890" max="5890" width="10.88671875" style="2" customWidth="1"/>
    <col min="5891" max="5891" width="9.109375" style="2"/>
    <col min="5892" max="5892" width="10.6640625" style="2" customWidth="1"/>
    <col min="5893" max="5893" width="10.33203125" style="2" customWidth="1"/>
    <col min="5894" max="5894" width="10.44140625" style="2" customWidth="1"/>
    <col min="5895" max="5895" width="11.44140625" style="2" customWidth="1"/>
    <col min="5896" max="6144" width="9.109375" style="2"/>
    <col min="6145" max="6145" width="16" style="2" customWidth="1"/>
    <col min="6146" max="6146" width="10.88671875" style="2" customWidth="1"/>
    <col min="6147" max="6147" width="9.109375" style="2"/>
    <col min="6148" max="6148" width="10.6640625" style="2" customWidth="1"/>
    <col min="6149" max="6149" width="10.33203125" style="2" customWidth="1"/>
    <col min="6150" max="6150" width="10.44140625" style="2" customWidth="1"/>
    <col min="6151" max="6151" width="11.44140625" style="2" customWidth="1"/>
    <col min="6152" max="6400" width="9.109375" style="2"/>
    <col min="6401" max="6401" width="16" style="2" customWidth="1"/>
    <col min="6402" max="6402" width="10.88671875" style="2" customWidth="1"/>
    <col min="6403" max="6403" width="9.109375" style="2"/>
    <col min="6404" max="6404" width="10.6640625" style="2" customWidth="1"/>
    <col min="6405" max="6405" width="10.33203125" style="2" customWidth="1"/>
    <col min="6406" max="6406" width="10.44140625" style="2" customWidth="1"/>
    <col min="6407" max="6407" width="11.44140625" style="2" customWidth="1"/>
    <col min="6408" max="6656" width="9.109375" style="2"/>
    <col min="6657" max="6657" width="16" style="2" customWidth="1"/>
    <col min="6658" max="6658" width="10.88671875" style="2" customWidth="1"/>
    <col min="6659" max="6659" width="9.109375" style="2"/>
    <col min="6660" max="6660" width="10.6640625" style="2" customWidth="1"/>
    <col min="6661" max="6661" width="10.33203125" style="2" customWidth="1"/>
    <col min="6662" max="6662" width="10.44140625" style="2" customWidth="1"/>
    <col min="6663" max="6663" width="11.44140625" style="2" customWidth="1"/>
    <col min="6664" max="6912" width="9.109375" style="2"/>
    <col min="6913" max="6913" width="16" style="2" customWidth="1"/>
    <col min="6914" max="6914" width="10.88671875" style="2" customWidth="1"/>
    <col min="6915" max="6915" width="9.109375" style="2"/>
    <col min="6916" max="6916" width="10.6640625" style="2" customWidth="1"/>
    <col min="6917" max="6917" width="10.33203125" style="2" customWidth="1"/>
    <col min="6918" max="6918" width="10.44140625" style="2" customWidth="1"/>
    <col min="6919" max="6919" width="11.44140625" style="2" customWidth="1"/>
    <col min="6920" max="7168" width="9.109375" style="2"/>
    <col min="7169" max="7169" width="16" style="2" customWidth="1"/>
    <col min="7170" max="7170" width="10.88671875" style="2" customWidth="1"/>
    <col min="7171" max="7171" width="9.109375" style="2"/>
    <col min="7172" max="7172" width="10.6640625" style="2" customWidth="1"/>
    <col min="7173" max="7173" width="10.33203125" style="2" customWidth="1"/>
    <col min="7174" max="7174" width="10.44140625" style="2" customWidth="1"/>
    <col min="7175" max="7175" width="11.44140625" style="2" customWidth="1"/>
    <col min="7176" max="7424" width="9.109375" style="2"/>
    <col min="7425" max="7425" width="16" style="2" customWidth="1"/>
    <col min="7426" max="7426" width="10.88671875" style="2" customWidth="1"/>
    <col min="7427" max="7427" width="9.109375" style="2"/>
    <col min="7428" max="7428" width="10.6640625" style="2" customWidth="1"/>
    <col min="7429" max="7429" width="10.33203125" style="2" customWidth="1"/>
    <col min="7430" max="7430" width="10.44140625" style="2" customWidth="1"/>
    <col min="7431" max="7431" width="11.44140625" style="2" customWidth="1"/>
    <col min="7432" max="7680" width="9.109375" style="2"/>
    <col min="7681" max="7681" width="16" style="2" customWidth="1"/>
    <col min="7682" max="7682" width="10.88671875" style="2" customWidth="1"/>
    <col min="7683" max="7683" width="9.109375" style="2"/>
    <col min="7684" max="7684" width="10.6640625" style="2" customWidth="1"/>
    <col min="7685" max="7685" width="10.33203125" style="2" customWidth="1"/>
    <col min="7686" max="7686" width="10.44140625" style="2" customWidth="1"/>
    <col min="7687" max="7687" width="11.44140625" style="2" customWidth="1"/>
    <col min="7688" max="7936" width="9.109375" style="2"/>
    <col min="7937" max="7937" width="16" style="2" customWidth="1"/>
    <col min="7938" max="7938" width="10.88671875" style="2" customWidth="1"/>
    <col min="7939" max="7939" width="9.109375" style="2"/>
    <col min="7940" max="7940" width="10.6640625" style="2" customWidth="1"/>
    <col min="7941" max="7941" width="10.33203125" style="2" customWidth="1"/>
    <col min="7942" max="7942" width="10.44140625" style="2" customWidth="1"/>
    <col min="7943" max="7943" width="11.44140625" style="2" customWidth="1"/>
    <col min="7944" max="8192" width="9.109375" style="2"/>
    <col min="8193" max="8193" width="16" style="2" customWidth="1"/>
    <col min="8194" max="8194" width="10.88671875" style="2" customWidth="1"/>
    <col min="8195" max="8195" width="9.109375" style="2"/>
    <col min="8196" max="8196" width="10.6640625" style="2" customWidth="1"/>
    <col min="8197" max="8197" width="10.33203125" style="2" customWidth="1"/>
    <col min="8198" max="8198" width="10.44140625" style="2" customWidth="1"/>
    <col min="8199" max="8199" width="11.44140625" style="2" customWidth="1"/>
    <col min="8200" max="8448" width="9.109375" style="2"/>
    <col min="8449" max="8449" width="16" style="2" customWidth="1"/>
    <col min="8450" max="8450" width="10.88671875" style="2" customWidth="1"/>
    <col min="8451" max="8451" width="9.109375" style="2"/>
    <col min="8452" max="8452" width="10.6640625" style="2" customWidth="1"/>
    <col min="8453" max="8453" width="10.33203125" style="2" customWidth="1"/>
    <col min="8454" max="8454" width="10.44140625" style="2" customWidth="1"/>
    <col min="8455" max="8455" width="11.44140625" style="2" customWidth="1"/>
    <col min="8456" max="8704" width="9.109375" style="2"/>
    <col min="8705" max="8705" width="16" style="2" customWidth="1"/>
    <col min="8706" max="8706" width="10.88671875" style="2" customWidth="1"/>
    <col min="8707" max="8707" width="9.109375" style="2"/>
    <col min="8708" max="8708" width="10.6640625" style="2" customWidth="1"/>
    <col min="8709" max="8709" width="10.33203125" style="2" customWidth="1"/>
    <col min="8710" max="8710" width="10.44140625" style="2" customWidth="1"/>
    <col min="8711" max="8711" width="11.44140625" style="2" customWidth="1"/>
    <col min="8712" max="8960" width="9.109375" style="2"/>
    <col min="8961" max="8961" width="16" style="2" customWidth="1"/>
    <col min="8962" max="8962" width="10.88671875" style="2" customWidth="1"/>
    <col min="8963" max="8963" width="9.109375" style="2"/>
    <col min="8964" max="8964" width="10.6640625" style="2" customWidth="1"/>
    <col min="8965" max="8965" width="10.33203125" style="2" customWidth="1"/>
    <col min="8966" max="8966" width="10.44140625" style="2" customWidth="1"/>
    <col min="8967" max="8967" width="11.44140625" style="2" customWidth="1"/>
    <col min="8968" max="9216" width="9.109375" style="2"/>
    <col min="9217" max="9217" width="16" style="2" customWidth="1"/>
    <col min="9218" max="9218" width="10.88671875" style="2" customWidth="1"/>
    <col min="9219" max="9219" width="9.109375" style="2"/>
    <col min="9220" max="9220" width="10.6640625" style="2" customWidth="1"/>
    <col min="9221" max="9221" width="10.33203125" style="2" customWidth="1"/>
    <col min="9222" max="9222" width="10.44140625" style="2" customWidth="1"/>
    <col min="9223" max="9223" width="11.44140625" style="2" customWidth="1"/>
    <col min="9224" max="9472" width="9.109375" style="2"/>
    <col min="9473" max="9473" width="16" style="2" customWidth="1"/>
    <col min="9474" max="9474" width="10.88671875" style="2" customWidth="1"/>
    <col min="9475" max="9475" width="9.109375" style="2"/>
    <col min="9476" max="9476" width="10.6640625" style="2" customWidth="1"/>
    <col min="9477" max="9477" width="10.33203125" style="2" customWidth="1"/>
    <col min="9478" max="9478" width="10.44140625" style="2" customWidth="1"/>
    <col min="9479" max="9479" width="11.44140625" style="2" customWidth="1"/>
    <col min="9480" max="9728" width="9.109375" style="2"/>
    <col min="9729" max="9729" width="16" style="2" customWidth="1"/>
    <col min="9730" max="9730" width="10.88671875" style="2" customWidth="1"/>
    <col min="9731" max="9731" width="9.109375" style="2"/>
    <col min="9732" max="9732" width="10.6640625" style="2" customWidth="1"/>
    <col min="9733" max="9733" width="10.33203125" style="2" customWidth="1"/>
    <col min="9734" max="9734" width="10.44140625" style="2" customWidth="1"/>
    <col min="9735" max="9735" width="11.44140625" style="2" customWidth="1"/>
    <col min="9736" max="9984" width="9.109375" style="2"/>
    <col min="9985" max="9985" width="16" style="2" customWidth="1"/>
    <col min="9986" max="9986" width="10.88671875" style="2" customWidth="1"/>
    <col min="9987" max="9987" width="9.109375" style="2"/>
    <col min="9988" max="9988" width="10.6640625" style="2" customWidth="1"/>
    <col min="9989" max="9989" width="10.33203125" style="2" customWidth="1"/>
    <col min="9990" max="9990" width="10.44140625" style="2" customWidth="1"/>
    <col min="9991" max="9991" width="11.44140625" style="2" customWidth="1"/>
    <col min="9992" max="10240" width="9.109375" style="2"/>
    <col min="10241" max="10241" width="16" style="2" customWidth="1"/>
    <col min="10242" max="10242" width="10.88671875" style="2" customWidth="1"/>
    <col min="10243" max="10243" width="9.109375" style="2"/>
    <col min="10244" max="10244" width="10.6640625" style="2" customWidth="1"/>
    <col min="10245" max="10245" width="10.33203125" style="2" customWidth="1"/>
    <col min="10246" max="10246" width="10.44140625" style="2" customWidth="1"/>
    <col min="10247" max="10247" width="11.44140625" style="2" customWidth="1"/>
    <col min="10248" max="10496" width="9.109375" style="2"/>
    <col min="10497" max="10497" width="16" style="2" customWidth="1"/>
    <col min="10498" max="10498" width="10.88671875" style="2" customWidth="1"/>
    <col min="10499" max="10499" width="9.109375" style="2"/>
    <col min="10500" max="10500" width="10.6640625" style="2" customWidth="1"/>
    <col min="10501" max="10501" width="10.33203125" style="2" customWidth="1"/>
    <col min="10502" max="10502" width="10.44140625" style="2" customWidth="1"/>
    <col min="10503" max="10503" width="11.44140625" style="2" customWidth="1"/>
    <col min="10504" max="10752" width="9.109375" style="2"/>
    <col min="10753" max="10753" width="16" style="2" customWidth="1"/>
    <col min="10754" max="10754" width="10.88671875" style="2" customWidth="1"/>
    <col min="10755" max="10755" width="9.109375" style="2"/>
    <col min="10756" max="10756" width="10.6640625" style="2" customWidth="1"/>
    <col min="10757" max="10757" width="10.33203125" style="2" customWidth="1"/>
    <col min="10758" max="10758" width="10.44140625" style="2" customWidth="1"/>
    <col min="10759" max="10759" width="11.44140625" style="2" customWidth="1"/>
    <col min="10760" max="11008" width="9.109375" style="2"/>
    <col min="11009" max="11009" width="16" style="2" customWidth="1"/>
    <col min="11010" max="11010" width="10.88671875" style="2" customWidth="1"/>
    <col min="11011" max="11011" width="9.109375" style="2"/>
    <col min="11012" max="11012" width="10.6640625" style="2" customWidth="1"/>
    <col min="11013" max="11013" width="10.33203125" style="2" customWidth="1"/>
    <col min="11014" max="11014" width="10.44140625" style="2" customWidth="1"/>
    <col min="11015" max="11015" width="11.44140625" style="2" customWidth="1"/>
    <col min="11016" max="11264" width="9.109375" style="2"/>
    <col min="11265" max="11265" width="16" style="2" customWidth="1"/>
    <col min="11266" max="11266" width="10.88671875" style="2" customWidth="1"/>
    <col min="11267" max="11267" width="9.109375" style="2"/>
    <col min="11268" max="11268" width="10.6640625" style="2" customWidth="1"/>
    <col min="11269" max="11269" width="10.33203125" style="2" customWidth="1"/>
    <col min="11270" max="11270" width="10.44140625" style="2" customWidth="1"/>
    <col min="11271" max="11271" width="11.44140625" style="2" customWidth="1"/>
    <col min="11272" max="11520" width="9.109375" style="2"/>
    <col min="11521" max="11521" width="16" style="2" customWidth="1"/>
    <col min="11522" max="11522" width="10.88671875" style="2" customWidth="1"/>
    <col min="11523" max="11523" width="9.109375" style="2"/>
    <col min="11524" max="11524" width="10.6640625" style="2" customWidth="1"/>
    <col min="11525" max="11525" width="10.33203125" style="2" customWidth="1"/>
    <col min="11526" max="11526" width="10.44140625" style="2" customWidth="1"/>
    <col min="11527" max="11527" width="11.44140625" style="2" customWidth="1"/>
    <col min="11528" max="11776" width="9.109375" style="2"/>
    <col min="11777" max="11777" width="16" style="2" customWidth="1"/>
    <col min="11778" max="11778" width="10.88671875" style="2" customWidth="1"/>
    <col min="11779" max="11779" width="9.109375" style="2"/>
    <col min="11780" max="11780" width="10.6640625" style="2" customWidth="1"/>
    <col min="11781" max="11781" width="10.33203125" style="2" customWidth="1"/>
    <col min="11782" max="11782" width="10.44140625" style="2" customWidth="1"/>
    <col min="11783" max="11783" width="11.44140625" style="2" customWidth="1"/>
    <col min="11784" max="12032" width="9.109375" style="2"/>
    <col min="12033" max="12033" width="16" style="2" customWidth="1"/>
    <col min="12034" max="12034" width="10.88671875" style="2" customWidth="1"/>
    <col min="12035" max="12035" width="9.109375" style="2"/>
    <col min="12036" max="12036" width="10.6640625" style="2" customWidth="1"/>
    <col min="12037" max="12037" width="10.33203125" style="2" customWidth="1"/>
    <col min="12038" max="12038" width="10.44140625" style="2" customWidth="1"/>
    <col min="12039" max="12039" width="11.44140625" style="2" customWidth="1"/>
    <col min="12040" max="12288" width="9.109375" style="2"/>
    <col min="12289" max="12289" width="16" style="2" customWidth="1"/>
    <col min="12290" max="12290" width="10.88671875" style="2" customWidth="1"/>
    <col min="12291" max="12291" width="9.109375" style="2"/>
    <col min="12292" max="12292" width="10.6640625" style="2" customWidth="1"/>
    <col min="12293" max="12293" width="10.33203125" style="2" customWidth="1"/>
    <col min="12294" max="12294" width="10.44140625" style="2" customWidth="1"/>
    <col min="12295" max="12295" width="11.44140625" style="2" customWidth="1"/>
    <col min="12296" max="12544" width="9.109375" style="2"/>
    <col min="12545" max="12545" width="16" style="2" customWidth="1"/>
    <col min="12546" max="12546" width="10.88671875" style="2" customWidth="1"/>
    <col min="12547" max="12547" width="9.109375" style="2"/>
    <col min="12548" max="12548" width="10.6640625" style="2" customWidth="1"/>
    <col min="12549" max="12549" width="10.33203125" style="2" customWidth="1"/>
    <col min="12550" max="12550" width="10.44140625" style="2" customWidth="1"/>
    <col min="12551" max="12551" width="11.44140625" style="2" customWidth="1"/>
    <col min="12552" max="12800" width="9.109375" style="2"/>
    <col min="12801" max="12801" width="16" style="2" customWidth="1"/>
    <col min="12802" max="12802" width="10.88671875" style="2" customWidth="1"/>
    <col min="12803" max="12803" width="9.109375" style="2"/>
    <col min="12804" max="12804" width="10.6640625" style="2" customWidth="1"/>
    <col min="12805" max="12805" width="10.33203125" style="2" customWidth="1"/>
    <col min="12806" max="12806" width="10.44140625" style="2" customWidth="1"/>
    <col min="12807" max="12807" width="11.44140625" style="2" customWidth="1"/>
    <col min="12808" max="13056" width="9.109375" style="2"/>
    <col min="13057" max="13057" width="16" style="2" customWidth="1"/>
    <col min="13058" max="13058" width="10.88671875" style="2" customWidth="1"/>
    <col min="13059" max="13059" width="9.109375" style="2"/>
    <col min="13060" max="13060" width="10.6640625" style="2" customWidth="1"/>
    <col min="13061" max="13061" width="10.33203125" style="2" customWidth="1"/>
    <col min="13062" max="13062" width="10.44140625" style="2" customWidth="1"/>
    <col min="13063" max="13063" width="11.44140625" style="2" customWidth="1"/>
    <col min="13064" max="13312" width="9.109375" style="2"/>
    <col min="13313" max="13313" width="16" style="2" customWidth="1"/>
    <col min="13314" max="13314" width="10.88671875" style="2" customWidth="1"/>
    <col min="13315" max="13315" width="9.109375" style="2"/>
    <col min="13316" max="13316" width="10.6640625" style="2" customWidth="1"/>
    <col min="13317" max="13317" width="10.33203125" style="2" customWidth="1"/>
    <col min="13318" max="13318" width="10.44140625" style="2" customWidth="1"/>
    <col min="13319" max="13319" width="11.44140625" style="2" customWidth="1"/>
    <col min="13320" max="13568" width="9.109375" style="2"/>
    <col min="13569" max="13569" width="16" style="2" customWidth="1"/>
    <col min="13570" max="13570" width="10.88671875" style="2" customWidth="1"/>
    <col min="13571" max="13571" width="9.109375" style="2"/>
    <col min="13572" max="13572" width="10.6640625" style="2" customWidth="1"/>
    <col min="13573" max="13573" width="10.33203125" style="2" customWidth="1"/>
    <col min="13574" max="13574" width="10.44140625" style="2" customWidth="1"/>
    <col min="13575" max="13575" width="11.44140625" style="2" customWidth="1"/>
    <col min="13576" max="13824" width="9.109375" style="2"/>
    <col min="13825" max="13825" width="16" style="2" customWidth="1"/>
    <col min="13826" max="13826" width="10.88671875" style="2" customWidth="1"/>
    <col min="13827" max="13827" width="9.109375" style="2"/>
    <col min="13828" max="13828" width="10.6640625" style="2" customWidth="1"/>
    <col min="13829" max="13829" width="10.33203125" style="2" customWidth="1"/>
    <col min="13830" max="13830" width="10.44140625" style="2" customWidth="1"/>
    <col min="13831" max="13831" width="11.44140625" style="2" customWidth="1"/>
    <col min="13832" max="14080" width="9.109375" style="2"/>
    <col min="14081" max="14081" width="16" style="2" customWidth="1"/>
    <col min="14082" max="14082" width="10.88671875" style="2" customWidth="1"/>
    <col min="14083" max="14083" width="9.109375" style="2"/>
    <col min="14084" max="14084" width="10.6640625" style="2" customWidth="1"/>
    <col min="14085" max="14085" width="10.33203125" style="2" customWidth="1"/>
    <col min="14086" max="14086" width="10.44140625" style="2" customWidth="1"/>
    <col min="14087" max="14087" width="11.44140625" style="2" customWidth="1"/>
    <col min="14088" max="14336" width="9.109375" style="2"/>
    <col min="14337" max="14337" width="16" style="2" customWidth="1"/>
    <col min="14338" max="14338" width="10.88671875" style="2" customWidth="1"/>
    <col min="14339" max="14339" width="9.109375" style="2"/>
    <col min="14340" max="14340" width="10.6640625" style="2" customWidth="1"/>
    <col min="14341" max="14341" width="10.33203125" style="2" customWidth="1"/>
    <col min="14342" max="14342" width="10.44140625" style="2" customWidth="1"/>
    <col min="14343" max="14343" width="11.44140625" style="2" customWidth="1"/>
    <col min="14344" max="14592" width="9.109375" style="2"/>
    <col min="14593" max="14593" width="16" style="2" customWidth="1"/>
    <col min="14594" max="14594" width="10.88671875" style="2" customWidth="1"/>
    <col min="14595" max="14595" width="9.109375" style="2"/>
    <col min="14596" max="14596" width="10.6640625" style="2" customWidth="1"/>
    <col min="14597" max="14597" width="10.33203125" style="2" customWidth="1"/>
    <col min="14598" max="14598" width="10.44140625" style="2" customWidth="1"/>
    <col min="14599" max="14599" width="11.44140625" style="2" customWidth="1"/>
    <col min="14600" max="14848" width="9.109375" style="2"/>
    <col min="14849" max="14849" width="16" style="2" customWidth="1"/>
    <col min="14850" max="14850" width="10.88671875" style="2" customWidth="1"/>
    <col min="14851" max="14851" width="9.109375" style="2"/>
    <col min="14852" max="14852" width="10.6640625" style="2" customWidth="1"/>
    <col min="14853" max="14853" width="10.33203125" style="2" customWidth="1"/>
    <col min="14854" max="14854" width="10.44140625" style="2" customWidth="1"/>
    <col min="14855" max="14855" width="11.44140625" style="2" customWidth="1"/>
    <col min="14856" max="15104" width="9.109375" style="2"/>
    <col min="15105" max="15105" width="16" style="2" customWidth="1"/>
    <col min="15106" max="15106" width="10.88671875" style="2" customWidth="1"/>
    <col min="15107" max="15107" width="9.109375" style="2"/>
    <col min="15108" max="15108" width="10.6640625" style="2" customWidth="1"/>
    <col min="15109" max="15109" width="10.33203125" style="2" customWidth="1"/>
    <col min="15110" max="15110" width="10.44140625" style="2" customWidth="1"/>
    <col min="15111" max="15111" width="11.44140625" style="2" customWidth="1"/>
    <col min="15112" max="15360" width="9.109375" style="2"/>
    <col min="15361" max="15361" width="16" style="2" customWidth="1"/>
    <col min="15362" max="15362" width="10.88671875" style="2" customWidth="1"/>
    <col min="15363" max="15363" width="9.109375" style="2"/>
    <col min="15364" max="15364" width="10.6640625" style="2" customWidth="1"/>
    <col min="15365" max="15365" width="10.33203125" style="2" customWidth="1"/>
    <col min="15366" max="15366" width="10.44140625" style="2" customWidth="1"/>
    <col min="15367" max="15367" width="11.44140625" style="2" customWidth="1"/>
    <col min="15368" max="15616" width="9.109375" style="2"/>
    <col min="15617" max="15617" width="16" style="2" customWidth="1"/>
    <col min="15618" max="15618" width="10.88671875" style="2" customWidth="1"/>
    <col min="15619" max="15619" width="9.109375" style="2"/>
    <col min="15620" max="15620" width="10.6640625" style="2" customWidth="1"/>
    <col min="15621" max="15621" width="10.33203125" style="2" customWidth="1"/>
    <col min="15622" max="15622" width="10.44140625" style="2" customWidth="1"/>
    <col min="15623" max="15623" width="11.44140625" style="2" customWidth="1"/>
    <col min="15624" max="15872" width="9.109375" style="2"/>
    <col min="15873" max="15873" width="16" style="2" customWidth="1"/>
    <col min="15874" max="15874" width="10.88671875" style="2" customWidth="1"/>
    <col min="15875" max="15875" width="9.109375" style="2"/>
    <col min="15876" max="15876" width="10.6640625" style="2" customWidth="1"/>
    <col min="15877" max="15877" width="10.33203125" style="2" customWidth="1"/>
    <col min="15878" max="15878" width="10.44140625" style="2" customWidth="1"/>
    <col min="15879" max="15879" width="11.44140625" style="2" customWidth="1"/>
    <col min="15880" max="16128" width="9.109375" style="2"/>
    <col min="16129" max="16129" width="16" style="2" customWidth="1"/>
    <col min="16130" max="16130" width="10.88671875" style="2" customWidth="1"/>
    <col min="16131" max="16131" width="9.109375" style="2"/>
    <col min="16132" max="16132" width="10.6640625" style="2" customWidth="1"/>
    <col min="16133" max="16133" width="10.33203125" style="2" customWidth="1"/>
    <col min="16134" max="16134" width="10.44140625" style="2" customWidth="1"/>
    <col min="16135" max="16135" width="11.44140625" style="2" customWidth="1"/>
    <col min="16136" max="16384" width="9.109375" style="2"/>
  </cols>
  <sheetData>
    <row r="1" spans="1:11" x14ac:dyDescent="0.3">
      <c r="A1" s="1" t="s">
        <v>109</v>
      </c>
      <c r="B1" s="1"/>
      <c r="C1" s="1"/>
      <c r="D1" s="1"/>
    </row>
    <row r="2" spans="1:11" x14ac:dyDescent="0.3">
      <c r="A2" s="1" t="s">
        <v>110</v>
      </c>
      <c r="B2" s="1"/>
      <c r="C2" s="1"/>
      <c r="D2" s="1"/>
    </row>
    <row r="3" spans="1:11" x14ac:dyDescent="0.3">
      <c r="A3" s="1" t="s">
        <v>111</v>
      </c>
      <c r="B3" s="1"/>
      <c r="C3" s="1"/>
      <c r="D3" s="1"/>
    </row>
    <row r="4" spans="1:11" x14ac:dyDescent="0.3">
      <c r="A4" s="1" t="s">
        <v>112</v>
      </c>
      <c r="B4" s="1"/>
      <c r="C4" s="1"/>
      <c r="D4" s="1"/>
    </row>
    <row r="5" spans="1:11" x14ac:dyDescent="0.3">
      <c r="A5" s="1" t="s">
        <v>113</v>
      </c>
      <c r="B5" s="1"/>
      <c r="C5" s="1"/>
      <c r="D5" s="1"/>
    </row>
    <row r="6" spans="1:11" x14ac:dyDescent="0.3">
      <c r="A6" s="1" t="s">
        <v>114</v>
      </c>
      <c r="B6" s="1"/>
      <c r="C6" s="1"/>
      <c r="D6" s="1"/>
    </row>
    <row r="7" spans="1:11" x14ac:dyDescent="0.3">
      <c r="A7" s="1" t="s">
        <v>115</v>
      </c>
      <c r="B7" s="1"/>
      <c r="C7" s="1"/>
      <c r="D7" s="1"/>
    </row>
    <row r="8" spans="1:11" x14ac:dyDescent="0.3">
      <c r="A8" s="1" t="s">
        <v>116</v>
      </c>
      <c r="B8" s="3"/>
      <c r="C8" s="3"/>
      <c r="D8" s="3"/>
      <c r="E8" s="3"/>
      <c r="F8" s="4"/>
      <c r="G8" s="4"/>
      <c r="H8" s="4"/>
      <c r="I8" s="4"/>
      <c r="J8" s="4"/>
      <c r="K8" s="5"/>
    </row>
    <row r="9" spans="1:11" x14ac:dyDescent="0.3">
      <c r="A9" s="6" t="s">
        <v>117</v>
      </c>
      <c r="E9" s="7"/>
    </row>
    <row r="10" spans="1:11" x14ac:dyDescent="0.3">
      <c r="A10" s="27" t="s">
        <v>118</v>
      </c>
    </row>
    <row r="12" spans="1:11" x14ac:dyDescent="0.3">
      <c r="A12" s="10" t="s">
        <v>11</v>
      </c>
      <c r="B12" s="2">
        <v>120</v>
      </c>
    </row>
    <row r="13" spans="1:11" x14ac:dyDescent="0.3">
      <c r="A13" s="10" t="s">
        <v>12</v>
      </c>
      <c r="B13" s="2">
        <v>60</v>
      </c>
    </row>
    <row r="14" spans="1:11" x14ac:dyDescent="0.3">
      <c r="A14" s="10" t="s">
        <v>13</v>
      </c>
      <c r="B14" s="2">
        <f>B13/B12</f>
        <v>0.5</v>
      </c>
    </row>
    <row r="15" spans="1:11" x14ac:dyDescent="0.3">
      <c r="A15" s="10"/>
    </row>
    <row r="16" spans="1:11" x14ac:dyDescent="0.3">
      <c r="A16" t="s">
        <v>14</v>
      </c>
      <c r="B16"/>
      <c r="C16"/>
      <c r="E16" s="11"/>
      <c r="F16" s="12"/>
      <c r="G16" s="13"/>
    </row>
    <row r="17" spans="1:7" x14ac:dyDescent="0.3">
      <c r="A17" s="14" t="s">
        <v>15</v>
      </c>
      <c r="B17">
        <v>0.95</v>
      </c>
      <c r="C17"/>
    </row>
    <row r="18" spans="1:7" x14ac:dyDescent="0.3">
      <c r="A18" s="15" t="s">
        <v>16</v>
      </c>
      <c r="B18">
        <f>-NORMSINV((1-B17)/2)</f>
        <v>1.9599639845400536</v>
      </c>
      <c r="C18"/>
      <c r="E18" s="7"/>
    </row>
    <row r="19" spans="1:7" x14ac:dyDescent="0.3">
      <c r="A19"/>
      <c r="B19"/>
      <c r="C19"/>
    </row>
    <row r="20" spans="1:7" x14ac:dyDescent="0.3">
      <c r="A20" t="s">
        <v>17</v>
      </c>
      <c r="B20"/>
      <c r="C20">
        <f>B14-B18*SQRT(B14*(1-B14)/B12)</f>
        <v>0.41054029281414217</v>
      </c>
      <c r="E20" s="11"/>
      <c r="F20" s="12"/>
      <c r="G20" s="13"/>
    </row>
    <row r="21" spans="1:7" x14ac:dyDescent="0.3">
      <c r="A21" t="s">
        <v>18</v>
      </c>
      <c r="B21"/>
      <c r="C21">
        <f>B14+B18*SQRT(B14*(1-B14)/B12)</f>
        <v>0.58945970718585783</v>
      </c>
    </row>
    <row r="22" spans="1:7" x14ac:dyDescent="0.3">
      <c r="E22" s="7"/>
    </row>
    <row r="23" spans="1:7" x14ac:dyDescent="0.3">
      <c r="A23" s="11" t="s">
        <v>41</v>
      </c>
      <c r="B23"/>
      <c r="C23"/>
    </row>
    <row r="24" spans="1:7" ht="15.6" x14ac:dyDescent="0.35">
      <c r="A24" s="11" t="s">
        <v>66</v>
      </c>
      <c r="B24">
        <v>0.39</v>
      </c>
      <c r="C24"/>
      <c r="E24" s="11"/>
      <c r="F24" s="12"/>
      <c r="G24" s="13"/>
    </row>
    <row r="25" spans="1:7" ht="15.6" x14ac:dyDescent="0.35">
      <c r="A25" s="11" t="s">
        <v>119</v>
      </c>
      <c r="B25">
        <v>0.39</v>
      </c>
      <c r="C25"/>
    </row>
    <row r="26" spans="1:7" x14ac:dyDescent="0.3">
      <c r="A26"/>
      <c r="B26"/>
      <c r="C26"/>
      <c r="E26" s="7"/>
    </row>
    <row r="27" spans="1:7" x14ac:dyDescent="0.3">
      <c r="A27" s="14" t="s">
        <v>53</v>
      </c>
      <c r="B27">
        <v>0.01</v>
      </c>
      <c r="C27"/>
    </row>
    <row r="28" spans="1:7" x14ac:dyDescent="0.3">
      <c r="A28" s="15" t="s">
        <v>16</v>
      </c>
      <c r="B28">
        <f>-NORMSINV(B27/2)</f>
        <v>2.5758293035488999</v>
      </c>
      <c r="C28"/>
      <c r="E28" s="11"/>
      <c r="F28" s="12"/>
      <c r="G28" s="13"/>
    </row>
    <row r="29" spans="1:7" x14ac:dyDescent="0.3">
      <c r="A29"/>
      <c r="B29"/>
      <c r="C29"/>
    </row>
    <row r="30" spans="1:7" x14ac:dyDescent="0.3">
      <c r="A30" t="s">
        <v>13</v>
      </c>
      <c r="B30">
        <f>B14</f>
        <v>0.5</v>
      </c>
      <c r="C30"/>
      <c r="E30" s="7"/>
    </row>
    <row r="31" spans="1:7" x14ac:dyDescent="0.3">
      <c r="A31" t="s">
        <v>56</v>
      </c>
      <c r="B31" s="16">
        <f>(B30-B24)/SQRT(B24*(1-B24)/B12)</f>
        <v>2.4705069908683481</v>
      </c>
      <c r="C31"/>
    </row>
    <row r="32" spans="1:7" x14ac:dyDescent="0.3">
      <c r="A32"/>
      <c r="B32"/>
      <c r="C32"/>
      <c r="E32" s="7"/>
    </row>
    <row r="33" spans="1:5" x14ac:dyDescent="0.3">
      <c r="A33" t="s">
        <v>97</v>
      </c>
      <c r="B33"/>
      <c r="C33"/>
    </row>
    <row r="34" spans="1:5" x14ac:dyDescent="0.3">
      <c r="A34"/>
      <c r="B34"/>
      <c r="C34"/>
      <c r="E34" s="7"/>
    </row>
    <row r="35" spans="1:5" x14ac:dyDescent="0.3">
      <c r="A35"/>
      <c r="B35"/>
      <c r="C35"/>
      <c r="E35" s="7"/>
    </row>
    <row r="36" spans="1:5" x14ac:dyDescent="0.3">
      <c r="A36" t="s">
        <v>22</v>
      </c>
      <c r="B36"/>
      <c r="C36"/>
    </row>
    <row r="37" spans="1:5" x14ac:dyDescent="0.3">
      <c r="A37"/>
      <c r="B37" s="16"/>
      <c r="C37"/>
    </row>
    <row r="38" spans="1:5" ht="15.6" x14ac:dyDescent="0.35">
      <c r="A38" s="11" t="s">
        <v>66</v>
      </c>
      <c r="B38">
        <v>0.39</v>
      </c>
      <c r="C38"/>
    </row>
    <row r="39" spans="1:5" ht="15.6" x14ac:dyDescent="0.35">
      <c r="A39" s="11" t="s">
        <v>120</v>
      </c>
      <c r="B39">
        <v>0.39</v>
      </c>
    </row>
    <row r="40" spans="1:5" x14ac:dyDescent="0.3">
      <c r="A40"/>
      <c r="B40"/>
    </row>
    <row r="41" spans="1:5" x14ac:dyDescent="0.3">
      <c r="A41" s="14" t="s">
        <v>53</v>
      </c>
      <c r="B41">
        <v>0.01</v>
      </c>
    </row>
    <row r="42" spans="1:5" x14ac:dyDescent="0.3">
      <c r="A42" s="15" t="s">
        <v>68</v>
      </c>
      <c r="B42">
        <f>NORMSINV(1-B41)</f>
        <v>2.3263478740408408</v>
      </c>
    </row>
    <row r="43" spans="1:5" x14ac:dyDescent="0.3">
      <c r="A43"/>
      <c r="B43"/>
    </row>
    <row r="44" spans="1:5" x14ac:dyDescent="0.3">
      <c r="A44" t="s">
        <v>13</v>
      </c>
      <c r="B44">
        <f>B30</f>
        <v>0.5</v>
      </c>
    </row>
    <row r="45" spans="1:5" x14ac:dyDescent="0.3">
      <c r="A45" t="s">
        <v>56</v>
      </c>
      <c r="B45" s="16">
        <f>B31</f>
        <v>2.4705069908683481</v>
      </c>
    </row>
    <row r="47" spans="1:5" x14ac:dyDescent="0.3">
      <c r="A47" t="s">
        <v>121</v>
      </c>
    </row>
    <row r="48" spans="1:5" x14ac:dyDescent="0.3">
      <c r="A48" s="2" t="s">
        <v>122</v>
      </c>
    </row>
    <row r="49" spans="1:1" x14ac:dyDescent="0.3">
      <c r="A49" s="17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sqref="A1:XFD1048576"/>
    </sheetView>
  </sheetViews>
  <sheetFormatPr defaultRowHeight="14.4" x14ac:dyDescent="0.3"/>
  <cols>
    <col min="1" max="1" width="11.44140625" customWidth="1"/>
    <col min="2" max="2" width="10.88671875" customWidth="1"/>
    <col min="3" max="3" width="6.6640625" customWidth="1"/>
    <col min="4" max="4" width="7.109375" customWidth="1"/>
    <col min="5" max="5" width="7.33203125" customWidth="1"/>
    <col min="6" max="6" width="6.5546875" customWidth="1"/>
    <col min="7" max="7" width="6.109375" customWidth="1"/>
    <col min="8" max="8" width="4.88671875" customWidth="1"/>
    <col min="9" max="9" width="6.44140625" customWidth="1"/>
    <col min="10" max="10" width="5.5546875" customWidth="1"/>
    <col min="11" max="11" width="4.109375" customWidth="1"/>
    <col min="257" max="257" width="11.44140625" customWidth="1"/>
    <col min="258" max="258" width="10.88671875" customWidth="1"/>
    <col min="259" max="259" width="6.6640625" customWidth="1"/>
    <col min="260" max="260" width="7.109375" customWidth="1"/>
    <col min="261" max="261" width="7.33203125" customWidth="1"/>
    <col min="262" max="262" width="6.5546875" customWidth="1"/>
    <col min="263" max="263" width="6.109375" customWidth="1"/>
    <col min="264" max="264" width="4.88671875" customWidth="1"/>
    <col min="265" max="265" width="6.44140625" customWidth="1"/>
    <col min="266" max="266" width="5.5546875" customWidth="1"/>
    <col min="267" max="267" width="4.109375" customWidth="1"/>
    <col min="513" max="513" width="11.44140625" customWidth="1"/>
    <col min="514" max="514" width="10.88671875" customWidth="1"/>
    <col min="515" max="515" width="6.6640625" customWidth="1"/>
    <col min="516" max="516" width="7.109375" customWidth="1"/>
    <col min="517" max="517" width="7.33203125" customWidth="1"/>
    <col min="518" max="518" width="6.5546875" customWidth="1"/>
    <col min="519" max="519" width="6.109375" customWidth="1"/>
    <col min="520" max="520" width="4.88671875" customWidth="1"/>
    <col min="521" max="521" width="6.44140625" customWidth="1"/>
    <col min="522" max="522" width="5.5546875" customWidth="1"/>
    <col min="523" max="523" width="4.109375" customWidth="1"/>
    <col min="769" max="769" width="11.44140625" customWidth="1"/>
    <col min="770" max="770" width="10.88671875" customWidth="1"/>
    <col min="771" max="771" width="6.6640625" customWidth="1"/>
    <col min="772" max="772" width="7.109375" customWidth="1"/>
    <col min="773" max="773" width="7.33203125" customWidth="1"/>
    <col min="774" max="774" width="6.5546875" customWidth="1"/>
    <col min="775" max="775" width="6.109375" customWidth="1"/>
    <col min="776" max="776" width="4.88671875" customWidth="1"/>
    <col min="777" max="777" width="6.44140625" customWidth="1"/>
    <col min="778" max="778" width="5.5546875" customWidth="1"/>
    <col min="779" max="779" width="4.109375" customWidth="1"/>
    <col min="1025" max="1025" width="11.44140625" customWidth="1"/>
    <col min="1026" max="1026" width="10.88671875" customWidth="1"/>
    <col min="1027" max="1027" width="6.6640625" customWidth="1"/>
    <col min="1028" max="1028" width="7.109375" customWidth="1"/>
    <col min="1029" max="1029" width="7.33203125" customWidth="1"/>
    <col min="1030" max="1030" width="6.5546875" customWidth="1"/>
    <col min="1031" max="1031" width="6.109375" customWidth="1"/>
    <col min="1032" max="1032" width="4.88671875" customWidth="1"/>
    <col min="1033" max="1033" width="6.44140625" customWidth="1"/>
    <col min="1034" max="1034" width="5.5546875" customWidth="1"/>
    <col min="1035" max="1035" width="4.109375" customWidth="1"/>
    <col min="1281" max="1281" width="11.44140625" customWidth="1"/>
    <col min="1282" max="1282" width="10.88671875" customWidth="1"/>
    <col min="1283" max="1283" width="6.6640625" customWidth="1"/>
    <col min="1284" max="1284" width="7.109375" customWidth="1"/>
    <col min="1285" max="1285" width="7.33203125" customWidth="1"/>
    <col min="1286" max="1286" width="6.5546875" customWidth="1"/>
    <col min="1287" max="1287" width="6.109375" customWidth="1"/>
    <col min="1288" max="1288" width="4.88671875" customWidth="1"/>
    <col min="1289" max="1289" width="6.44140625" customWidth="1"/>
    <col min="1290" max="1290" width="5.5546875" customWidth="1"/>
    <col min="1291" max="1291" width="4.109375" customWidth="1"/>
    <col min="1537" max="1537" width="11.44140625" customWidth="1"/>
    <col min="1538" max="1538" width="10.88671875" customWidth="1"/>
    <col min="1539" max="1539" width="6.6640625" customWidth="1"/>
    <col min="1540" max="1540" width="7.109375" customWidth="1"/>
    <col min="1541" max="1541" width="7.33203125" customWidth="1"/>
    <col min="1542" max="1542" width="6.5546875" customWidth="1"/>
    <col min="1543" max="1543" width="6.109375" customWidth="1"/>
    <col min="1544" max="1544" width="4.88671875" customWidth="1"/>
    <col min="1545" max="1545" width="6.44140625" customWidth="1"/>
    <col min="1546" max="1546" width="5.5546875" customWidth="1"/>
    <col min="1547" max="1547" width="4.109375" customWidth="1"/>
    <col min="1793" max="1793" width="11.44140625" customWidth="1"/>
    <col min="1794" max="1794" width="10.88671875" customWidth="1"/>
    <col min="1795" max="1795" width="6.6640625" customWidth="1"/>
    <col min="1796" max="1796" width="7.109375" customWidth="1"/>
    <col min="1797" max="1797" width="7.33203125" customWidth="1"/>
    <col min="1798" max="1798" width="6.5546875" customWidth="1"/>
    <col min="1799" max="1799" width="6.109375" customWidth="1"/>
    <col min="1800" max="1800" width="4.88671875" customWidth="1"/>
    <col min="1801" max="1801" width="6.44140625" customWidth="1"/>
    <col min="1802" max="1802" width="5.5546875" customWidth="1"/>
    <col min="1803" max="1803" width="4.109375" customWidth="1"/>
    <col min="2049" max="2049" width="11.44140625" customWidth="1"/>
    <col min="2050" max="2050" width="10.88671875" customWidth="1"/>
    <col min="2051" max="2051" width="6.6640625" customWidth="1"/>
    <col min="2052" max="2052" width="7.109375" customWidth="1"/>
    <col min="2053" max="2053" width="7.33203125" customWidth="1"/>
    <col min="2054" max="2054" width="6.5546875" customWidth="1"/>
    <col min="2055" max="2055" width="6.109375" customWidth="1"/>
    <col min="2056" max="2056" width="4.88671875" customWidth="1"/>
    <col min="2057" max="2057" width="6.44140625" customWidth="1"/>
    <col min="2058" max="2058" width="5.5546875" customWidth="1"/>
    <col min="2059" max="2059" width="4.109375" customWidth="1"/>
    <col min="2305" max="2305" width="11.44140625" customWidth="1"/>
    <col min="2306" max="2306" width="10.88671875" customWidth="1"/>
    <col min="2307" max="2307" width="6.6640625" customWidth="1"/>
    <col min="2308" max="2308" width="7.109375" customWidth="1"/>
    <col min="2309" max="2309" width="7.33203125" customWidth="1"/>
    <col min="2310" max="2310" width="6.5546875" customWidth="1"/>
    <col min="2311" max="2311" width="6.109375" customWidth="1"/>
    <col min="2312" max="2312" width="4.88671875" customWidth="1"/>
    <col min="2313" max="2313" width="6.44140625" customWidth="1"/>
    <col min="2314" max="2314" width="5.5546875" customWidth="1"/>
    <col min="2315" max="2315" width="4.109375" customWidth="1"/>
    <col min="2561" max="2561" width="11.44140625" customWidth="1"/>
    <col min="2562" max="2562" width="10.88671875" customWidth="1"/>
    <col min="2563" max="2563" width="6.6640625" customWidth="1"/>
    <col min="2564" max="2564" width="7.109375" customWidth="1"/>
    <col min="2565" max="2565" width="7.33203125" customWidth="1"/>
    <col min="2566" max="2566" width="6.5546875" customWidth="1"/>
    <col min="2567" max="2567" width="6.109375" customWidth="1"/>
    <col min="2568" max="2568" width="4.88671875" customWidth="1"/>
    <col min="2569" max="2569" width="6.44140625" customWidth="1"/>
    <col min="2570" max="2570" width="5.5546875" customWidth="1"/>
    <col min="2571" max="2571" width="4.109375" customWidth="1"/>
    <col min="2817" max="2817" width="11.44140625" customWidth="1"/>
    <col min="2818" max="2818" width="10.88671875" customWidth="1"/>
    <col min="2819" max="2819" width="6.6640625" customWidth="1"/>
    <col min="2820" max="2820" width="7.109375" customWidth="1"/>
    <col min="2821" max="2821" width="7.33203125" customWidth="1"/>
    <col min="2822" max="2822" width="6.5546875" customWidth="1"/>
    <col min="2823" max="2823" width="6.109375" customWidth="1"/>
    <col min="2824" max="2824" width="4.88671875" customWidth="1"/>
    <col min="2825" max="2825" width="6.44140625" customWidth="1"/>
    <col min="2826" max="2826" width="5.5546875" customWidth="1"/>
    <col min="2827" max="2827" width="4.109375" customWidth="1"/>
    <col min="3073" max="3073" width="11.44140625" customWidth="1"/>
    <col min="3074" max="3074" width="10.88671875" customWidth="1"/>
    <col min="3075" max="3075" width="6.6640625" customWidth="1"/>
    <col min="3076" max="3076" width="7.109375" customWidth="1"/>
    <col min="3077" max="3077" width="7.33203125" customWidth="1"/>
    <col min="3078" max="3078" width="6.5546875" customWidth="1"/>
    <col min="3079" max="3079" width="6.109375" customWidth="1"/>
    <col min="3080" max="3080" width="4.88671875" customWidth="1"/>
    <col min="3081" max="3081" width="6.44140625" customWidth="1"/>
    <col min="3082" max="3082" width="5.5546875" customWidth="1"/>
    <col min="3083" max="3083" width="4.109375" customWidth="1"/>
    <col min="3329" max="3329" width="11.44140625" customWidth="1"/>
    <col min="3330" max="3330" width="10.88671875" customWidth="1"/>
    <col min="3331" max="3331" width="6.6640625" customWidth="1"/>
    <col min="3332" max="3332" width="7.109375" customWidth="1"/>
    <col min="3333" max="3333" width="7.33203125" customWidth="1"/>
    <col min="3334" max="3334" width="6.5546875" customWidth="1"/>
    <col min="3335" max="3335" width="6.109375" customWidth="1"/>
    <col min="3336" max="3336" width="4.88671875" customWidth="1"/>
    <col min="3337" max="3337" width="6.44140625" customWidth="1"/>
    <col min="3338" max="3338" width="5.5546875" customWidth="1"/>
    <col min="3339" max="3339" width="4.109375" customWidth="1"/>
    <col min="3585" max="3585" width="11.44140625" customWidth="1"/>
    <col min="3586" max="3586" width="10.88671875" customWidth="1"/>
    <col min="3587" max="3587" width="6.6640625" customWidth="1"/>
    <col min="3588" max="3588" width="7.109375" customWidth="1"/>
    <col min="3589" max="3589" width="7.33203125" customWidth="1"/>
    <col min="3590" max="3590" width="6.5546875" customWidth="1"/>
    <col min="3591" max="3591" width="6.109375" customWidth="1"/>
    <col min="3592" max="3592" width="4.88671875" customWidth="1"/>
    <col min="3593" max="3593" width="6.44140625" customWidth="1"/>
    <col min="3594" max="3594" width="5.5546875" customWidth="1"/>
    <col min="3595" max="3595" width="4.109375" customWidth="1"/>
    <col min="3841" max="3841" width="11.44140625" customWidth="1"/>
    <col min="3842" max="3842" width="10.88671875" customWidth="1"/>
    <col min="3843" max="3843" width="6.6640625" customWidth="1"/>
    <col min="3844" max="3844" width="7.109375" customWidth="1"/>
    <col min="3845" max="3845" width="7.33203125" customWidth="1"/>
    <col min="3846" max="3846" width="6.5546875" customWidth="1"/>
    <col min="3847" max="3847" width="6.109375" customWidth="1"/>
    <col min="3848" max="3848" width="4.88671875" customWidth="1"/>
    <col min="3849" max="3849" width="6.44140625" customWidth="1"/>
    <col min="3850" max="3850" width="5.5546875" customWidth="1"/>
    <col min="3851" max="3851" width="4.109375" customWidth="1"/>
    <col min="4097" max="4097" width="11.44140625" customWidth="1"/>
    <col min="4098" max="4098" width="10.88671875" customWidth="1"/>
    <col min="4099" max="4099" width="6.6640625" customWidth="1"/>
    <col min="4100" max="4100" width="7.109375" customWidth="1"/>
    <col min="4101" max="4101" width="7.33203125" customWidth="1"/>
    <col min="4102" max="4102" width="6.5546875" customWidth="1"/>
    <col min="4103" max="4103" width="6.109375" customWidth="1"/>
    <col min="4104" max="4104" width="4.88671875" customWidth="1"/>
    <col min="4105" max="4105" width="6.44140625" customWidth="1"/>
    <col min="4106" max="4106" width="5.5546875" customWidth="1"/>
    <col min="4107" max="4107" width="4.109375" customWidth="1"/>
    <col min="4353" max="4353" width="11.44140625" customWidth="1"/>
    <col min="4354" max="4354" width="10.88671875" customWidth="1"/>
    <col min="4355" max="4355" width="6.6640625" customWidth="1"/>
    <col min="4356" max="4356" width="7.109375" customWidth="1"/>
    <col min="4357" max="4357" width="7.33203125" customWidth="1"/>
    <col min="4358" max="4358" width="6.5546875" customWidth="1"/>
    <col min="4359" max="4359" width="6.109375" customWidth="1"/>
    <col min="4360" max="4360" width="4.88671875" customWidth="1"/>
    <col min="4361" max="4361" width="6.44140625" customWidth="1"/>
    <col min="4362" max="4362" width="5.5546875" customWidth="1"/>
    <col min="4363" max="4363" width="4.109375" customWidth="1"/>
    <col min="4609" max="4609" width="11.44140625" customWidth="1"/>
    <col min="4610" max="4610" width="10.88671875" customWidth="1"/>
    <col min="4611" max="4611" width="6.6640625" customWidth="1"/>
    <col min="4612" max="4612" width="7.109375" customWidth="1"/>
    <col min="4613" max="4613" width="7.33203125" customWidth="1"/>
    <col min="4614" max="4614" width="6.5546875" customWidth="1"/>
    <col min="4615" max="4615" width="6.109375" customWidth="1"/>
    <col min="4616" max="4616" width="4.88671875" customWidth="1"/>
    <col min="4617" max="4617" width="6.44140625" customWidth="1"/>
    <col min="4618" max="4618" width="5.5546875" customWidth="1"/>
    <col min="4619" max="4619" width="4.109375" customWidth="1"/>
    <col min="4865" max="4865" width="11.44140625" customWidth="1"/>
    <col min="4866" max="4866" width="10.88671875" customWidth="1"/>
    <col min="4867" max="4867" width="6.6640625" customWidth="1"/>
    <col min="4868" max="4868" width="7.109375" customWidth="1"/>
    <col min="4869" max="4869" width="7.33203125" customWidth="1"/>
    <col min="4870" max="4870" width="6.5546875" customWidth="1"/>
    <col min="4871" max="4871" width="6.109375" customWidth="1"/>
    <col min="4872" max="4872" width="4.88671875" customWidth="1"/>
    <col min="4873" max="4873" width="6.44140625" customWidth="1"/>
    <col min="4874" max="4874" width="5.5546875" customWidth="1"/>
    <col min="4875" max="4875" width="4.109375" customWidth="1"/>
    <col min="5121" max="5121" width="11.44140625" customWidth="1"/>
    <col min="5122" max="5122" width="10.88671875" customWidth="1"/>
    <col min="5123" max="5123" width="6.6640625" customWidth="1"/>
    <col min="5124" max="5124" width="7.109375" customWidth="1"/>
    <col min="5125" max="5125" width="7.33203125" customWidth="1"/>
    <col min="5126" max="5126" width="6.5546875" customWidth="1"/>
    <col min="5127" max="5127" width="6.109375" customWidth="1"/>
    <col min="5128" max="5128" width="4.88671875" customWidth="1"/>
    <col min="5129" max="5129" width="6.44140625" customWidth="1"/>
    <col min="5130" max="5130" width="5.5546875" customWidth="1"/>
    <col min="5131" max="5131" width="4.109375" customWidth="1"/>
    <col min="5377" max="5377" width="11.44140625" customWidth="1"/>
    <col min="5378" max="5378" width="10.88671875" customWidth="1"/>
    <col min="5379" max="5379" width="6.6640625" customWidth="1"/>
    <col min="5380" max="5380" width="7.109375" customWidth="1"/>
    <col min="5381" max="5381" width="7.33203125" customWidth="1"/>
    <col min="5382" max="5382" width="6.5546875" customWidth="1"/>
    <col min="5383" max="5383" width="6.109375" customWidth="1"/>
    <col min="5384" max="5384" width="4.88671875" customWidth="1"/>
    <col min="5385" max="5385" width="6.44140625" customWidth="1"/>
    <col min="5386" max="5386" width="5.5546875" customWidth="1"/>
    <col min="5387" max="5387" width="4.109375" customWidth="1"/>
    <col min="5633" max="5633" width="11.44140625" customWidth="1"/>
    <col min="5634" max="5634" width="10.88671875" customWidth="1"/>
    <col min="5635" max="5635" width="6.6640625" customWidth="1"/>
    <col min="5636" max="5636" width="7.109375" customWidth="1"/>
    <col min="5637" max="5637" width="7.33203125" customWidth="1"/>
    <col min="5638" max="5638" width="6.5546875" customWidth="1"/>
    <col min="5639" max="5639" width="6.109375" customWidth="1"/>
    <col min="5640" max="5640" width="4.88671875" customWidth="1"/>
    <col min="5641" max="5641" width="6.44140625" customWidth="1"/>
    <col min="5642" max="5642" width="5.5546875" customWidth="1"/>
    <col min="5643" max="5643" width="4.109375" customWidth="1"/>
    <col min="5889" max="5889" width="11.44140625" customWidth="1"/>
    <col min="5890" max="5890" width="10.88671875" customWidth="1"/>
    <col min="5891" max="5891" width="6.6640625" customWidth="1"/>
    <col min="5892" max="5892" width="7.109375" customWidth="1"/>
    <col min="5893" max="5893" width="7.33203125" customWidth="1"/>
    <col min="5894" max="5894" width="6.5546875" customWidth="1"/>
    <col min="5895" max="5895" width="6.109375" customWidth="1"/>
    <col min="5896" max="5896" width="4.88671875" customWidth="1"/>
    <col min="5897" max="5897" width="6.44140625" customWidth="1"/>
    <col min="5898" max="5898" width="5.5546875" customWidth="1"/>
    <col min="5899" max="5899" width="4.109375" customWidth="1"/>
    <col min="6145" max="6145" width="11.44140625" customWidth="1"/>
    <col min="6146" max="6146" width="10.88671875" customWidth="1"/>
    <col min="6147" max="6147" width="6.6640625" customWidth="1"/>
    <col min="6148" max="6148" width="7.109375" customWidth="1"/>
    <col min="6149" max="6149" width="7.33203125" customWidth="1"/>
    <col min="6150" max="6150" width="6.5546875" customWidth="1"/>
    <col min="6151" max="6151" width="6.109375" customWidth="1"/>
    <col min="6152" max="6152" width="4.88671875" customWidth="1"/>
    <col min="6153" max="6153" width="6.44140625" customWidth="1"/>
    <col min="6154" max="6154" width="5.5546875" customWidth="1"/>
    <col min="6155" max="6155" width="4.109375" customWidth="1"/>
    <col min="6401" max="6401" width="11.44140625" customWidth="1"/>
    <col min="6402" max="6402" width="10.88671875" customWidth="1"/>
    <col min="6403" max="6403" width="6.6640625" customWidth="1"/>
    <col min="6404" max="6404" width="7.109375" customWidth="1"/>
    <col min="6405" max="6405" width="7.33203125" customWidth="1"/>
    <col min="6406" max="6406" width="6.5546875" customWidth="1"/>
    <col min="6407" max="6407" width="6.109375" customWidth="1"/>
    <col min="6408" max="6408" width="4.88671875" customWidth="1"/>
    <col min="6409" max="6409" width="6.44140625" customWidth="1"/>
    <col min="6410" max="6410" width="5.5546875" customWidth="1"/>
    <col min="6411" max="6411" width="4.109375" customWidth="1"/>
    <col min="6657" max="6657" width="11.44140625" customWidth="1"/>
    <col min="6658" max="6658" width="10.88671875" customWidth="1"/>
    <col min="6659" max="6659" width="6.6640625" customWidth="1"/>
    <col min="6660" max="6660" width="7.109375" customWidth="1"/>
    <col min="6661" max="6661" width="7.33203125" customWidth="1"/>
    <col min="6662" max="6662" width="6.5546875" customWidth="1"/>
    <col min="6663" max="6663" width="6.109375" customWidth="1"/>
    <col min="6664" max="6664" width="4.88671875" customWidth="1"/>
    <col min="6665" max="6665" width="6.44140625" customWidth="1"/>
    <col min="6666" max="6666" width="5.5546875" customWidth="1"/>
    <col min="6667" max="6667" width="4.109375" customWidth="1"/>
    <col min="6913" max="6913" width="11.44140625" customWidth="1"/>
    <col min="6914" max="6914" width="10.88671875" customWidth="1"/>
    <col min="6915" max="6915" width="6.6640625" customWidth="1"/>
    <col min="6916" max="6916" width="7.109375" customWidth="1"/>
    <col min="6917" max="6917" width="7.33203125" customWidth="1"/>
    <col min="6918" max="6918" width="6.5546875" customWidth="1"/>
    <col min="6919" max="6919" width="6.109375" customWidth="1"/>
    <col min="6920" max="6920" width="4.88671875" customWidth="1"/>
    <col min="6921" max="6921" width="6.44140625" customWidth="1"/>
    <col min="6922" max="6922" width="5.5546875" customWidth="1"/>
    <col min="6923" max="6923" width="4.109375" customWidth="1"/>
    <col min="7169" max="7169" width="11.44140625" customWidth="1"/>
    <col min="7170" max="7170" width="10.88671875" customWidth="1"/>
    <col min="7171" max="7171" width="6.6640625" customWidth="1"/>
    <col min="7172" max="7172" width="7.109375" customWidth="1"/>
    <col min="7173" max="7173" width="7.33203125" customWidth="1"/>
    <col min="7174" max="7174" width="6.5546875" customWidth="1"/>
    <col min="7175" max="7175" width="6.109375" customWidth="1"/>
    <col min="7176" max="7176" width="4.88671875" customWidth="1"/>
    <col min="7177" max="7177" width="6.44140625" customWidth="1"/>
    <col min="7178" max="7178" width="5.5546875" customWidth="1"/>
    <col min="7179" max="7179" width="4.109375" customWidth="1"/>
    <col min="7425" max="7425" width="11.44140625" customWidth="1"/>
    <col min="7426" max="7426" width="10.88671875" customWidth="1"/>
    <col min="7427" max="7427" width="6.6640625" customWidth="1"/>
    <col min="7428" max="7428" width="7.109375" customWidth="1"/>
    <col min="7429" max="7429" width="7.33203125" customWidth="1"/>
    <col min="7430" max="7430" width="6.5546875" customWidth="1"/>
    <col min="7431" max="7431" width="6.109375" customWidth="1"/>
    <col min="7432" max="7432" width="4.88671875" customWidth="1"/>
    <col min="7433" max="7433" width="6.44140625" customWidth="1"/>
    <col min="7434" max="7434" width="5.5546875" customWidth="1"/>
    <col min="7435" max="7435" width="4.109375" customWidth="1"/>
    <col min="7681" max="7681" width="11.44140625" customWidth="1"/>
    <col min="7682" max="7682" width="10.88671875" customWidth="1"/>
    <col min="7683" max="7683" width="6.6640625" customWidth="1"/>
    <col min="7684" max="7684" width="7.109375" customWidth="1"/>
    <col min="7685" max="7685" width="7.33203125" customWidth="1"/>
    <col min="7686" max="7686" width="6.5546875" customWidth="1"/>
    <col min="7687" max="7687" width="6.109375" customWidth="1"/>
    <col min="7688" max="7688" width="4.88671875" customWidth="1"/>
    <col min="7689" max="7689" width="6.44140625" customWidth="1"/>
    <col min="7690" max="7690" width="5.5546875" customWidth="1"/>
    <col min="7691" max="7691" width="4.109375" customWidth="1"/>
    <col min="7937" max="7937" width="11.44140625" customWidth="1"/>
    <col min="7938" max="7938" width="10.88671875" customWidth="1"/>
    <col min="7939" max="7939" width="6.6640625" customWidth="1"/>
    <col min="7940" max="7940" width="7.109375" customWidth="1"/>
    <col min="7941" max="7941" width="7.33203125" customWidth="1"/>
    <col min="7942" max="7942" width="6.5546875" customWidth="1"/>
    <col min="7943" max="7943" width="6.109375" customWidth="1"/>
    <col min="7944" max="7944" width="4.88671875" customWidth="1"/>
    <col min="7945" max="7945" width="6.44140625" customWidth="1"/>
    <col min="7946" max="7946" width="5.5546875" customWidth="1"/>
    <col min="7947" max="7947" width="4.109375" customWidth="1"/>
    <col min="8193" max="8193" width="11.44140625" customWidth="1"/>
    <col min="8194" max="8194" width="10.88671875" customWidth="1"/>
    <col min="8195" max="8195" width="6.6640625" customWidth="1"/>
    <col min="8196" max="8196" width="7.109375" customWidth="1"/>
    <col min="8197" max="8197" width="7.33203125" customWidth="1"/>
    <col min="8198" max="8198" width="6.5546875" customWidth="1"/>
    <col min="8199" max="8199" width="6.109375" customWidth="1"/>
    <col min="8200" max="8200" width="4.88671875" customWidth="1"/>
    <col min="8201" max="8201" width="6.44140625" customWidth="1"/>
    <col min="8202" max="8202" width="5.5546875" customWidth="1"/>
    <col min="8203" max="8203" width="4.109375" customWidth="1"/>
    <col min="8449" max="8449" width="11.44140625" customWidth="1"/>
    <col min="8450" max="8450" width="10.88671875" customWidth="1"/>
    <col min="8451" max="8451" width="6.6640625" customWidth="1"/>
    <col min="8452" max="8452" width="7.109375" customWidth="1"/>
    <col min="8453" max="8453" width="7.33203125" customWidth="1"/>
    <col min="8454" max="8454" width="6.5546875" customWidth="1"/>
    <col min="8455" max="8455" width="6.109375" customWidth="1"/>
    <col min="8456" max="8456" width="4.88671875" customWidth="1"/>
    <col min="8457" max="8457" width="6.44140625" customWidth="1"/>
    <col min="8458" max="8458" width="5.5546875" customWidth="1"/>
    <col min="8459" max="8459" width="4.109375" customWidth="1"/>
    <col min="8705" max="8705" width="11.44140625" customWidth="1"/>
    <col min="8706" max="8706" width="10.88671875" customWidth="1"/>
    <col min="8707" max="8707" width="6.6640625" customWidth="1"/>
    <col min="8708" max="8708" width="7.109375" customWidth="1"/>
    <col min="8709" max="8709" width="7.33203125" customWidth="1"/>
    <col min="8710" max="8710" width="6.5546875" customWidth="1"/>
    <col min="8711" max="8711" width="6.109375" customWidth="1"/>
    <col min="8712" max="8712" width="4.88671875" customWidth="1"/>
    <col min="8713" max="8713" width="6.44140625" customWidth="1"/>
    <col min="8714" max="8714" width="5.5546875" customWidth="1"/>
    <col min="8715" max="8715" width="4.109375" customWidth="1"/>
    <col min="8961" max="8961" width="11.44140625" customWidth="1"/>
    <col min="8962" max="8962" width="10.88671875" customWidth="1"/>
    <col min="8963" max="8963" width="6.6640625" customWidth="1"/>
    <col min="8964" max="8964" width="7.109375" customWidth="1"/>
    <col min="8965" max="8965" width="7.33203125" customWidth="1"/>
    <col min="8966" max="8966" width="6.5546875" customWidth="1"/>
    <col min="8967" max="8967" width="6.109375" customWidth="1"/>
    <col min="8968" max="8968" width="4.88671875" customWidth="1"/>
    <col min="8969" max="8969" width="6.44140625" customWidth="1"/>
    <col min="8970" max="8970" width="5.5546875" customWidth="1"/>
    <col min="8971" max="8971" width="4.109375" customWidth="1"/>
    <col min="9217" max="9217" width="11.44140625" customWidth="1"/>
    <col min="9218" max="9218" width="10.88671875" customWidth="1"/>
    <col min="9219" max="9219" width="6.6640625" customWidth="1"/>
    <col min="9220" max="9220" width="7.109375" customWidth="1"/>
    <col min="9221" max="9221" width="7.33203125" customWidth="1"/>
    <col min="9222" max="9222" width="6.5546875" customWidth="1"/>
    <col min="9223" max="9223" width="6.109375" customWidth="1"/>
    <col min="9224" max="9224" width="4.88671875" customWidth="1"/>
    <col min="9225" max="9225" width="6.44140625" customWidth="1"/>
    <col min="9226" max="9226" width="5.5546875" customWidth="1"/>
    <col min="9227" max="9227" width="4.109375" customWidth="1"/>
    <col min="9473" max="9473" width="11.44140625" customWidth="1"/>
    <col min="9474" max="9474" width="10.88671875" customWidth="1"/>
    <col min="9475" max="9475" width="6.6640625" customWidth="1"/>
    <col min="9476" max="9476" width="7.109375" customWidth="1"/>
    <col min="9477" max="9477" width="7.33203125" customWidth="1"/>
    <col min="9478" max="9478" width="6.5546875" customWidth="1"/>
    <col min="9479" max="9479" width="6.109375" customWidth="1"/>
    <col min="9480" max="9480" width="4.88671875" customWidth="1"/>
    <col min="9481" max="9481" width="6.44140625" customWidth="1"/>
    <col min="9482" max="9482" width="5.5546875" customWidth="1"/>
    <col min="9483" max="9483" width="4.109375" customWidth="1"/>
    <col min="9729" max="9729" width="11.44140625" customWidth="1"/>
    <col min="9730" max="9730" width="10.88671875" customWidth="1"/>
    <col min="9731" max="9731" width="6.6640625" customWidth="1"/>
    <col min="9732" max="9732" width="7.109375" customWidth="1"/>
    <col min="9733" max="9733" width="7.33203125" customWidth="1"/>
    <col min="9734" max="9734" width="6.5546875" customWidth="1"/>
    <col min="9735" max="9735" width="6.109375" customWidth="1"/>
    <col min="9736" max="9736" width="4.88671875" customWidth="1"/>
    <col min="9737" max="9737" width="6.44140625" customWidth="1"/>
    <col min="9738" max="9738" width="5.5546875" customWidth="1"/>
    <col min="9739" max="9739" width="4.109375" customWidth="1"/>
    <col min="9985" max="9985" width="11.44140625" customWidth="1"/>
    <col min="9986" max="9986" width="10.88671875" customWidth="1"/>
    <col min="9987" max="9987" width="6.6640625" customWidth="1"/>
    <col min="9988" max="9988" width="7.109375" customWidth="1"/>
    <col min="9989" max="9989" width="7.33203125" customWidth="1"/>
    <col min="9990" max="9990" width="6.5546875" customWidth="1"/>
    <col min="9991" max="9991" width="6.109375" customWidth="1"/>
    <col min="9992" max="9992" width="4.88671875" customWidth="1"/>
    <col min="9993" max="9993" width="6.44140625" customWidth="1"/>
    <col min="9994" max="9994" width="5.5546875" customWidth="1"/>
    <col min="9995" max="9995" width="4.109375" customWidth="1"/>
    <col min="10241" max="10241" width="11.44140625" customWidth="1"/>
    <col min="10242" max="10242" width="10.88671875" customWidth="1"/>
    <col min="10243" max="10243" width="6.6640625" customWidth="1"/>
    <col min="10244" max="10244" width="7.109375" customWidth="1"/>
    <col min="10245" max="10245" width="7.33203125" customWidth="1"/>
    <col min="10246" max="10246" width="6.5546875" customWidth="1"/>
    <col min="10247" max="10247" width="6.109375" customWidth="1"/>
    <col min="10248" max="10248" width="4.88671875" customWidth="1"/>
    <col min="10249" max="10249" width="6.44140625" customWidth="1"/>
    <col min="10250" max="10250" width="5.5546875" customWidth="1"/>
    <col min="10251" max="10251" width="4.109375" customWidth="1"/>
    <col min="10497" max="10497" width="11.44140625" customWidth="1"/>
    <col min="10498" max="10498" width="10.88671875" customWidth="1"/>
    <col min="10499" max="10499" width="6.6640625" customWidth="1"/>
    <col min="10500" max="10500" width="7.109375" customWidth="1"/>
    <col min="10501" max="10501" width="7.33203125" customWidth="1"/>
    <col min="10502" max="10502" width="6.5546875" customWidth="1"/>
    <col min="10503" max="10503" width="6.109375" customWidth="1"/>
    <col min="10504" max="10504" width="4.88671875" customWidth="1"/>
    <col min="10505" max="10505" width="6.44140625" customWidth="1"/>
    <col min="10506" max="10506" width="5.5546875" customWidth="1"/>
    <col min="10507" max="10507" width="4.109375" customWidth="1"/>
    <col min="10753" max="10753" width="11.44140625" customWidth="1"/>
    <col min="10754" max="10754" width="10.88671875" customWidth="1"/>
    <col min="10755" max="10755" width="6.6640625" customWidth="1"/>
    <col min="10756" max="10756" width="7.109375" customWidth="1"/>
    <col min="10757" max="10757" width="7.33203125" customWidth="1"/>
    <col min="10758" max="10758" width="6.5546875" customWidth="1"/>
    <col min="10759" max="10759" width="6.109375" customWidth="1"/>
    <col min="10760" max="10760" width="4.88671875" customWidth="1"/>
    <col min="10761" max="10761" width="6.44140625" customWidth="1"/>
    <col min="10762" max="10762" width="5.5546875" customWidth="1"/>
    <col min="10763" max="10763" width="4.109375" customWidth="1"/>
    <col min="11009" max="11009" width="11.44140625" customWidth="1"/>
    <col min="11010" max="11010" width="10.88671875" customWidth="1"/>
    <col min="11011" max="11011" width="6.6640625" customWidth="1"/>
    <col min="11012" max="11012" width="7.109375" customWidth="1"/>
    <col min="11013" max="11013" width="7.33203125" customWidth="1"/>
    <col min="11014" max="11014" width="6.5546875" customWidth="1"/>
    <col min="11015" max="11015" width="6.109375" customWidth="1"/>
    <col min="11016" max="11016" width="4.88671875" customWidth="1"/>
    <col min="11017" max="11017" width="6.44140625" customWidth="1"/>
    <col min="11018" max="11018" width="5.5546875" customWidth="1"/>
    <col min="11019" max="11019" width="4.109375" customWidth="1"/>
    <col min="11265" max="11265" width="11.44140625" customWidth="1"/>
    <col min="11266" max="11266" width="10.88671875" customWidth="1"/>
    <col min="11267" max="11267" width="6.6640625" customWidth="1"/>
    <col min="11268" max="11268" width="7.109375" customWidth="1"/>
    <col min="11269" max="11269" width="7.33203125" customWidth="1"/>
    <col min="11270" max="11270" width="6.5546875" customWidth="1"/>
    <col min="11271" max="11271" width="6.109375" customWidth="1"/>
    <col min="11272" max="11272" width="4.88671875" customWidth="1"/>
    <col min="11273" max="11273" width="6.44140625" customWidth="1"/>
    <col min="11274" max="11274" width="5.5546875" customWidth="1"/>
    <col min="11275" max="11275" width="4.109375" customWidth="1"/>
    <col min="11521" max="11521" width="11.44140625" customWidth="1"/>
    <col min="11522" max="11522" width="10.88671875" customWidth="1"/>
    <col min="11523" max="11523" width="6.6640625" customWidth="1"/>
    <col min="11524" max="11524" width="7.109375" customWidth="1"/>
    <col min="11525" max="11525" width="7.33203125" customWidth="1"/>
    <col min="11526" max="11526" width="6.5546875" customWidth="1"/>
    <col min="11527" max="11527" width="6.109375" customWidth="1"/>
    <col min="11528" max="11528" width="4.88671875" customWidth="1"/>
    <col min="11529" max="11529" width="6.44140625" customWidth="1"/>
    <col min="11530" max="11530" width="5.5546875" customWidth="1"/>
    <col min="11531" max="11531" width="4.109375" customWidth="1"/>
    <col min="11777" max="11777" width="11.44140625" customWidth="1"/>
    <col min="11778" max="11778" width="10.88671875" customWidth="1"/>
    <col min="11779" max="11779" width="6.6640625" customWidth="1"/>
    <col min="11780" max="11780" width="7.109375" customWidth="1"/>
    <col min="11781" max="11781" width="7.33203125" customWidth="1"/>
    <col min="11782" max="11782" width="6.5546875" customWidth="1"/>
    <col min="11783" max="11783" width="6.109375" customWidth="1"/>
    <col min="11784" max="11784" width="4.88671875" customWidth="1"/>
    <col min="11785" max="11785" width="6.44140625" customWidth="1"/>
    <col min="11786" max="11786" width="5.5546875" customWidth="1"/>
    <col min="11787" max="11787" width="4.109375" customWidth="1"/>
    <col min="12033" max="12033" width="11.44140625" customWidth="1"/>
    <col min="12034" max="12034" width="10.88671875" customWidth="1"/>
    <col min="12035" max="12035" width="6.6640625" customWidth="1"/>
    <col min="12036" max="12036" width="7.109375" customWidth="1"/>
    <col min="12037" max="12037" width="7.33203125" customWidth="1"/>
    <col min="12038" max="12038" width="6.5546875" customWidth="1"/>
    <col min="12039" max="12039" width="6.109375" customWidth="1"/>
    <col min="12040" max="12040" width="4.88671875" customWidth="1"/>
    <col min="12041" max="12041" width="6.44140625" customWidth="1"/>
    <col min="12042" max="12042" width="5.5546875" customWidth="1"/>
    <col min="12043" max="12043" width="4.109375" customWidth="1"/>
    <col min="12289" max="12289" width="11.44140625" customWidth="1"/>
    <col min="12290" max="12290" width="10.88671875" customWidth="1"/>
    <col min="12291" max="12291" width="6.6640625" customWidth="1"/>
    <col min="12292" max="12292" width="7.109375" customWidth="1"/>
    <col min="12293" max="12293" width="7.33203125" customWidth="1"/>
    <col min="12294" max="12294" width="6.5546875" customWidth="1"/>
    <col min="12295" max="12295" width="6.109375" customWidth="1"/>
    <col min="12296" max="12296" width="4.88671875" customWidth="1"/>
    <col min="12297" max="12297" width="6.44140625" customWidth="1"/>
    <col min="12298" max="12298" width="5.5546875" customWidth="1"/>
    <col min="12299" max="12299" width="4.109375" customWidth="1"/>
    <col min="12545" max="12545" width="11.44140625" customWidth="1"/>
    <col min="12546" max="12546" width="10.88671875" customWidth="1"/>
    <col min="12547" max="12547" width="6.6640625" customWidth="1"/>
    <col min="12548" max="12548" width="7.109375" customWidth="1"/>
    <col min="12549" max="12549" width="7.33203125" customWidth="1"/>
    <col min="12550" max="12550" width="6.5546875" customWidth="1"/>
    <col min="12551" max="12551" width="6.109375" customWidth="1"/>
    <col min="12552" max="12552" width="4.88671875" customWidth="1"/>
    <col min="12553" max="12553" width="6.44140625" customWidth="1"/>
    <col min="12554" max="12554" width="5.5546875" customWidth="1"/>
    <col min="12555" max="12555" width="4.109375" customWidth="1"/>
    <col min="12801" max="12801" width="11.44140625" customWidth="1"/>
    <col min="12802" max="12802" width="10.88671875" customWidth="1"/>
    <col min="12803" max="12803" width="6.6640625" customWidth="1"/>
    <col min="12804" max="12804" width="7.109375" customWidth="1"/>
    <col min="12805" max="12805" width="7.33203125" customWidth="1"/>
    <col min="12806" max="12806" width="6.5546875" customWidth="1"/>
    <col min="12807" max="12807" width="6.109375" customWidth="1"/>
    <col min="12808" max="12808" width="4.88671875" customWidth="1"/>
    <col min="12809" max="12809" width="6.44140625" customWidth="1"/>
    <col min="12810" max="12810" width="5.5546875" customWidth="1"/>
    <col min="12811" max="12811" width="4.109375" customWidth="1"/>
    <col min="13057" max="13057" width="11.44140625" customWidth="1"/>
    <col min="13058" max="13058" width="10.88671875" customWidth="1"/>
    <col min="13059" max="13059" width="6.6640625" customWidth="1"/>
    <col min="13060" max="13060" width="7.109375" customWidth="1"/>
    <col min="13061" max="13061" width="7.33203125" customWidth="1"/>
    <col min="13062" max="13062" width="6.5546875" customWidth="1"/>
    <col min="13063" max="13063" width="6.109375" customWidth="1"/>
    <col min="13064" max="13064" width="4.88671875" customWidth="1"/>
    <col min="13065" max="13065" width="6.44140625" customWidth="1"/>
    <col min="13066" max="13066" width="5.5546875" customWidth="1"/>
    <col min="13067" max="13067" width="4.109375" customWidth="1"/>
    <col min="13313" max="13313" width="11.44140625" customWidth="1"/>
    <col min="13314" max="13314" width="10.88671875" customWidth="1"/>
    <col min="13315" max="13315" width="6.6640625" customWidth="1"/>
    <col min="13316" max="13316" width="7.109375" customWidth="1"/>
    <col min="13317" max="13317" width="7.33203125" customWidth="1"/>
    <col min="13318" max="13318" width="6.5546875" customWidth="1"/>
    <col min="13319" max="13319" width="6.109375" customWidth="1"/>
    <col min="13320" max="13320" width="4.88671875" customWidth="1"/>
    <col min="13321" max="13321" width="6.44140625" customWidth="1"/>
    <col min="13322" max="13322" width="5.5546875" customWidth="1"/>
    <col min="13323" max="13323" width="4.109375" customWidth="1"/>
    <col min="13569" max="13569" width="11.44140625" customWidth="1"/>
    <col min="13570" max="13570" width="10.88671875" customWidth="1"/>
    <col min="13571" max="13571" width="6.6640625" customWidth="1"/>
    <col min="13572" max="13572" width="7.109375" customWidth="1"/>
    <col min="13573" max="13573" width="7.33203125" customWidth="1"/>
    <col min="13574" max="13574" width="6.5546875" customWidth="1"/>
    <col min="13575" max="13575" width="6.109375" customWidth="1"/>
    <col min="13576" max="13576" width="4.88671875" customWidth="1"/>
    <col min="13577" max="13577" width="6.44140625" customWidth="1"/>
    <col min="13578" max="13578" width="5.5546875" customWidth="1"/>
    <col min="13579" max="13579" width="4.109375" customWidth="1"/>
    <col min="13825" max="13825" width="11.44140625" customWidth="1"/>
    <col min="13826" max="13826" width="10.88671875" customWidth="1"/>
    <col min="13827" max="13827" width="6.6640625" customWidth="1"/>
    <col min="13828" max="13828" width="7.109375" customWidth="1"/>
    <col min="13829" max="13829" width="7.33203125" customWidth="1"/>
    <col min="13830" max="13830" width="6.5546875" customWidth="1"/>
    <col min="13831" max="13831" width="6.109375" customWidth="1"/>
    <col min="13832" max="13832" width="4.88671875" customWidth="1"/>
    <col min="13833" max="13833" width="6.44140625" customWidth="1"/>
    <col min="13834" max="13834" width="5.5546875" customWidth="1"/>
    <col min="13835" max="13835" width="4.109375" customWidth="1"/>
    <col min="14081" max="14081" width="11.44140625" customWidth="1"/>
    <col min="14082" max="14082" width="10.88671875" customWidth="1"/>
    <col min="14083" max="14083" width="6.6640625" customWidth="1"/>
    <col min="14084" max="14084" width="7.109375" customWidth="1"/>
    <col min="14085" max="14085" width="7.33203125" customWidth="1"/>
    <col min="14086" max="14086" width="6.5546875" customWidth="1"/>
    <col min="14087" max="14087" width="6.109375" customWidth="1"/>
    <col min="14088" max="14088" width="4.88671875" customWidth="1"/>
    <col min="14089" max="14089" width="6.44140625" customWidth="1"/>
    <col min="14090" max="14090" width="5.5546875" customWidth="1"/>
    <col min="14091" max="14091" width="4.109375" customWidth="1"/>
    <col min="14337" max="14337" width="11.44140625" customWidth="1"/>
    <col min="14338" max="14338" width="10.88671875" customWidth="1"/>
    <col min="14339" max="14339" width="6.6640625" customWidth="1"/>
    <col min="14340" max="14340" width="7.109375" customWidth="1"/>
    <col min="14341" max="14341" width="7.33203125" customWidth="1"/>
    <col min="14342" max="14342" width="6.5546875" customWidth="1"/>
    <col min="14343" max="14343" width="6.109375" customWidth="1"/>
    <col min="14344" max="14344" width="4.88671875" customWidth="1"/>
    <col min="14345" max="14345" width="6.44140625" customWidth="1"/>
    <col min="14346" max="14346" width="5.5546875" customWidth="1"/>
    <col min="14347" max="14347" width="4.109375" customWidth="1"/>
    <col min="14593" max="14593" width="11.44140625" customWidth="1"/>
    <col min="14594" max="14594" width="10.88671875" customWidth="1"/>
    <col min="14595" max="14595" width="6.6640625" customWidth="1"/>
    <col min="14596" max="14596" width="7.109375" customWidth="1"/>
    <col min="14597" max="14597" width="7.33203125" customWidth="1"/>
    <col min="14598" max="14598" width="6.5546875" customWidth="1"/>
    <col min="14599" max="14599" width="6.109375" customWidth="1"/>
    <col min="14600" max="14600" width="4.88671875" customWidth="1"/>
    <col min="14601" max="14601" width="6.44140625" customWidth="1"/>
    <col min="14602" max="14602" width="5.5546875" customWidth="1"/>
    <col min="14603" max="14603" width="4.109375" customWidth="1"/>
    <col min="14849" max="14849" width="11.44140625" customWidth="1"/>
    <col min="14850" max="14850" width="10.88671875" customWidth="1"/>
    <col min="14851" max="14851" width="6.6640625" customWidth="1"/>
    <col min="14852" max="14852" width="7.109375" customWidth="1"/>
    <col min="14853" max="14853" width="7.33203125" customWidth="1"/>
    <col min="14854" max="14854" width="6.5546875" customWidth="1"/>
    <col min="14855" max="14855" width="6.109375" customWidth="1"/>
    <col min="14856" max="14856" width="4.88671875" customWidth="1"/>
    <col min="14857" max="14857" width="6.44140625" customWidth="1"/>
    <col min="14858" max="14858" width="5.5546875" customWidth="1"/>
    <col min="14859" max="14859" width="4.109375" customWidth="1"/>
    <col min="15105" max="15105" width="11.44140625" customWidth="1"/>
    <col min="15106" max="15106" width="10.88671875" customWidth="1"/>
    <col min="15107" max="15107" width="6.6640625" customWidth="1"/>
    <col min="15108" max="15108" width="7.109375" customWidth="1"/>
    <col min="15109" max="15109" width="7.33203125" customWidth="1"/>
    <col min="15110" max="15110" width="6.5546875" customWidth="1"/>
    <col min="15111" max="15111" width="6.109375" customWidth="1"/>
    <col min="15112" max="15112" width="4.88671875" customWidth="1"/>
    <col min="15113" max="15113" width="6.44140625" customWidth="1"/>
    <col min="15114" max="15114" width="5.5546875" customWidth="1"/>
    <col min="15115" max="15115" width="4.109375" customWidth="1"/>
    <col min="15361" max="15361" width="11.44140625" customWidth="1"/>
    <col min="15362" max="15362" width="10.88671875" customWidth="1"/>
    <col min="15363" max="15363" width="6.6640625" customWidth="1"/>
    <col min="15364" max="15364" width="7.109375" customWidth="1"/>
    <col min="15365" max="15365" width="7.33203125" customWidth="1"/>
    <col min="15366" max="15366" width="6.5546875" customWidth="1"/>
    <col min="15367" max="15367" width="6.109375" customWidth="1"/>
    <col min="15368" max="15368" width="4.88671875" customWidth="1"/>
    <col min="15369" max="15369" width="6.44140625" customWidth="1"/>
    <col min="15370" max="15370" width="5.5546875" customWidth="1"/>
    <col min="15371" max="15371" width="4.109375" customWidth="1"/>
    <col min="15617" max="15617" width="11.44140625" customWidth="1"/>
    <col min="15618" max="15618" width="10.88671875" customWidth="1"/>
    <col min="15619" max="15619" width="6.6640625" customWidth="1"/>
    <col min="15620" max="15620" width="7.109375" customWidth="1"/>
    <col min="15621" max="15621" width="7.33203125" customWidth="1"/>
    <col min="15622" max="15622" width="6.5546875" customWidth="1"/>
    <col min="15623" max="15623" width="6.109375" customWidth="1"/>
    <col min="15624" max="15624" width="4.88671875" customWidth="1"/>
    <col min="15625" max="15625" width="6.44140625" customWidth="1"/>
    <col min="15626" max="15626" width="5.5546875" customWidth="1"/>
    <col min="15627" max="15627" width="4.109375" customWidth="1"/>
    <col min="15873" max="15873" width="11.44140625" customWidth="1"/>
    <col min="15874" max="15874" width="10.88671875" customWidth="1"/>
    <col min="15875" max="15875" width="6.6640625" customWidth="1"/>
    <col min="15876" max="15876" width="7.109375" customWidth="1"/>
    <col min="15877" max="15877" width="7.33203125" customWidth="1"/>
    <col min="15878" max="15878" width="6.5546875" customWidth="1"/>
    <col min="15879" max="15879" width="6.109375" customWidth="1"/>
    <col min="15880" max="15880" width="4.88671875" customWidth="1"/>
    <col min="15881" max="15881" width="6.44140625" customWidth="1"/>
    <col min="15882" max="15882" width="5.5546875" customWidth="1"/>
    <col min="15883" max="15883" width="4.109375" customWidth="1"/>
    <col min="16129" max="16129" width="11.44140625" customWidth="1"/>
    <col min="16130" max="16130" width="10.88671875" customWidth="1"/>
    <col min="16131" max="16131" width="6.6640625" customWidth="1"/>
    <col min="16132" max="16132" width="7.109375" customWidth="1"/>
    <col min="16133" max="16133" width="7.33203125" customWidth="1"/>
    <col min="16134" max="16134" width="6.5546875" customWidth="1"/>
    <col min="16135" max="16135" width="6.109375" customWidth="1"/>
    <col min="16136" max="16136" width="4.88671875" customWidth="1"/>
    <col min="16137" max="16137" width="6.44140625" customWidth="1"/>
    <col min="16138" max="16138" width="5.5546875" customWidth="1"/>
    <col min="16139" max="16139" width="4.109375" customWidth="1"/>
  </cols>
  <sheetData>
    <row r="1" spans="1:10" x14ac:dyDescent="0.3">
      <c r="A1" s="1" t="s">
        <v>124</v>
      </c>
    </row>
    <row r="2" spans="1:10" x14ac:dyDescent="0.3">
      <c r="A2" s="1" t="s">
        <v>125</v>
      </c>
    </row>
    <row r="3" spans="1:10" x14ac:dyDescent="0.3">
      <c r="A3" s="1" t="s">
        <v>126</v>
      </c>
    </row>
    <row r="4" spans="1:10" x14ac:dyDescent="0.3">
      <c r="A4" s="1" t="s">
        <v>127</v>
      </c>
    </row>
    <row r="5" spans="1:10" s="21" customFormat="1" ht="13.2" x14ac:dyDescent="0.25">
      <c r="A5" s="21">
        <v>110</v>
      </c>
      <c r="B5" s="21">
        <v>362</v>
      </c>
      <c r="C5" s="21">
        <v>246</v>
      </c>
      <c r="D5" s="21">
        <v>185</v>
      </c>
      <c r="E5" s="21">
        <v>510</v>
      </c>
      <c r="F5" s="21">
        <v>208</v>
      </c>
      <c r="G5" s="21">
        <v>173</v>
      </c>
      <c r="H5" s="21">
        <v>425</v>
      </c>
      <c r="I5" s="21">
        <v>316</v>
      </c>
      <c r="J5" s="21">
        <v>179</v>
      </c>
    </row>
    <row r="6" spans="1:10" x14ac:dyDescent="0.3">
      <c r="A6" s="22" t="s">
        <v>128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2" t="s">
        <v>129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22" t="s">
        <v>130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</row>
    <row r="10" spans="1:10" x14ac:dyDescent="0.3">
      <c r="A10" s="19"/>
    </row>
    <row r="11" spans="1:10" x14ac:dyDescent="0.3">
      <c r="A11" s="20" t="s">
        <v>20</v>
      </c>
      <c r="B11">
        <v>10</v>
      </c>
    </row>
    <row r="12" spans="1:10" x14ac:dyDescent="0.3">
      <c r="A12" s="20" t="s">
        <v>80</v>
      </c>
      <c r="B12">
        <f>AVERAGE(A5:J5)</f>
        <v>271.39999999999998</v>
      </c>
    </row>
    <row r="13" spans="1:10" x14ac:dyDescent="0.3">
      <c r="A13" s="20" t="s">
        <v>81</v>
      </c>
      <c r="B13" s="23">
        <f>VAR(A5:J5)</f>
        <v>16346.711111111113</v>
      </c>
    </row>
    <row r="14" spans="1:10" x14ac:dyDescent="0.3">
      <c r="A14" s="20"/>
      <c r="B14" s="23"/>
    </row>
    <row r="15" spans="1:10" x14ac:dyDescent="0.3">
      <c r="A15" s="20" t="s">
        <v>14</v>
      </c>
      <c r="B15" s="23"/>
    </row>
    <row r="16" spans="1:10" x14ac:dyDescent="0.3">
      <c r="A16" s="14" t="s">
        <v>15</v>
      </c>
      <c r="B16">
        <v>0.99</v>
      </c>
    </row>
    <row r="17" spans="1:12" x14ac:dyDescent="0.3">
      <c r="A17" s="15" t="s">
        <v>82</v>
      </c>
      <c r="B17">
        <f>TINV((1-B16),B11-1)</f>
        <v>3.2498355415921263</v>
      </c>
    </row>
    <row r="19" spans="1:12" x14ac:dyDescent="0.3">
      <c r="A19" t="s">
        <v>17</v>
      </c>
      <c r="C19">
        <f>B12-B17*SQRT(B13/B11)</f>
        <v>140.00568419764417</v>
      </c>
    </row>
    <row r="20" spans="1:12" x14ac:dyDescent="0.3">
      <c r="A20" t="s">
        <v>18</v>
      </c>
      <c r="C20">
        <f>B12+B17*SQRT(B13/B11)</f>
        <v>402.79431580235575</v>
      </c>
    </row>
    <row r="21" spans="1:12" x14ac:dyDescent="0.3">
      <c r="A21" s="20"/>
    </row>
    <row r="22" spans="1:12" x14ac:dyDescent="0.3">
      <c r="A22" s="11" t="s">
        <v>41</v>
      </c>
    </row>
    <row r="23" spans="1:12" x14ac:dyDescent="0.3">
      <c r="A23" s="11" t="s">
        <v>131</v>
      </c>
    </row>
    <row r="24" spans="1:12" x14ac:dyDescent="0.3">
      <c r="A24" s="11" t="s">
        <v>132</v>
      </c>
    </row>
    <row r="25" spans="1:12" x14ac:dyDescent="0.3">
      <c r="A25" s="11"/>
    </row>
    <row r="26" spans="1:12" x14ac:dyDescent="0.3">
      <c r="A26" s="20" t="s">
        <v>22</v>
      </c>
      <c r="B26" s="23"/>
    </row>
    <row r="27" spans="1:12" x14ac:dyDescent="0.3">
      <c r="A27" s="14" t="s">
        <v>15</v>
      </c>
      <c r="B27">
        <v>0.9</v>
      </c>
    </row>
    <row r="28" spans="1:12" x14ac:dyDescent="0.3">
      <c r="A28" s="24" t="s">
        <v>107</v>
      </c>
      <c r="B28">
        <f>CHIINV((1-B27)/2,B11-1)</f>
        <v>16.918977604620451</v>
      </c>
    </row>
    <row r="29" spans="1:12" x14ac:dyDescent="0.3">
      <c r="A29" s="24" t="s">
        <v>108</v>
      </c>
      <c r="B29">
        <f>CHIINV((1-B27)/2+B27,B11-1)</f>
        <v>3.3251128430668162</v>
      </c>
    </row>
    <row r="30" spans="1:12" x14ac:dyDescent="0.3">
      <c r="A30" t="s">
        <v>17</v>
      </c>
      <c r="C30">
        <f>(B11-1)*B13/B28</f>
        <v>8695.5845346011029</v>
      </c>
      <c r="L30" s="15"/>
    </row>
    <row r="31" spans="1:12" x14ac:dyDescent="0.3">
      <c r="A31" t="s">
        <v>18</v>
      </c>
      <c r="C31">
        <f>(B11-1)*B13/B29</f>
        <v>44245.235257732791</v>
      </c>
    </row>
    <row r="32" spans="1:12" x14ac:dyDescent="0.3">
      <c r="B32" s="16"/>
    </row>
    <row r="36" spans="7:9" x14ac:dyDescent="0.3">
      <c r="G36" s="18"/>
      <c r="H36" s="15"/>
      <c r="I3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25</vt:i4>
      </vt:variant>
    </vt:vector>
  </HeadingPairs>
  <TitlesOfParts>
    <vt:vector size="25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Foglio17</vt:lpstr>
      <vt:lpstr>Foglio18</vt:lpstr>
      <vt:lpstr>Foglio19</vt:lpstr>
      <vt:lpstr>Foglio20</vt:lpstr>
      <vt:lpstr>Foglio21</vt:lpstr>
      <vt:lpstr>Foglio22</vt:lpstr>
      <vt:lpstr>Foglio23</vt:lpstr>
      <vt:lpstr>Foglio24</vt:lpstr>
      <vt:lpstr>Foglio25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dcterms:created xsi:type="dcterms:W3CDTF">2015-03-10T17:18:16Z</dcterms:created>
  <dcterms:modified xsi:type="dcterms:W3CDTF">2020-05-22T09:04:50Z</dcterms:modified>
</cp:coreProperties>
</file>