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ttia\Desktop\DIDATTICA\A.A. 21_22\Fondamenti e metodi per l'analisi empirica nelle scienze sociali\"/>
    </mc:Choice>
  </mc:AlternateContent>
  <bookViews>
    <workbookView xWindow="0" yWindow="0" windowWidth="23040" windowHeight="9192" activeTab="3"/>
  </bookViews>
  <sheets>
    <sheet name="UNA PARTE SUL TUTTO" sheetId="9" r:id="rId1"/>
    <sheet name="VARIAZIONI TEMPORALI" sheetId="16" r:id="rId2"/>
    <sheet name="INDICI STATISTICI" sheetId="28" r:id="rId3"/>
    <sheet name="DISTRIBUZIONE DI FREQUENZE" sheetId="29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9" l="1"/>
  <c r="D44" i="28"/>
  <c r="D43" i="28"/>
  <c r="D41" i="28"/>
  <c r="D40" i="28"/>
  <c r="D39" i="28"/>
  <c r="D38" i="28"/>
  <c r="D37" i="28"/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5" i="16"/>
  <c r="D45" i="28"/>
  <c r="D42" i="28"/>
  <c r="C27" i="9" l="1"/>
  <c r="D17" i="9" s="1"/>
  <c r="D20" i="9"/>
  <c r="D26" i="9"/>
  <c r="D21" i="9" l="1"/>
  <c r="D16" i="9"/>
  <c r="D8" i="9"/>
  <c r="D27" i="9"/>
  <c r="D25" i="9"/>
  <c r="D15" i="9"/>
  <c r="D24" i="9"/>
  <c r="D13" i="9"/>
  <c r="D23" i="9"/>
  <c r="D11" i="9"/>
  <c r="D22" i="9"/>
  <c r="D9" i="9"/>
  <c r="D6" i="9"/>
  <c r="D10" i="9"/>
  <c r="D14" i="9"/>
  <c r="D18" i="9"/>
  <c r="D7" i="9"/>
  <c r="D19" i="9"/>
  <c r="D12" i="9"/>
</calcChain>
</file>

<file path=xl/sharedStrings.xml><?xml version="1.0" encoding="utf-8"?>
<sst xmlns="http://schemas.openxmlformats.org/spreadsheetml/2006/main" count="76" uniqueCount="48">
  <si>
    <t/>
  </si>
  <si>
    <t>Manuf. 1</t>
  </si>
  <si>
    <t>Manuf. 2</t>
  </si>
  <si>
    <t>Manuf. 3</t>
  </si>
  <si>
    <t>Wholesale trade</t>
  </si>
  <si>
    <t>Retail trade</t>
  </si>
  <si>
    <t>Transportation and warehousing</t>
  </si>
  <si>
    <t>Utilities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</si>
  <si>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</si>
  <si>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</si>
  <si>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</si>
  <si>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</si>
  <si>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</si>
  <si>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 and Waste</t>
  </si>
  <si>
    <t>Educational services</t>
  </si>
  <si>
    <t>Health care and social assistance</t>
  </si>
  <si>
    <t>Arts, entertainment, and recreation</t>
  </si>
  <si>
    <t>Accommodation and food services</t>
  </si>
  <si>
    <t>Other services</t>
  </si>
  <si>
    <t>Public administration</t>
  </si>
  <si>
    <t>Agriculture, forestry, fishing, and hunting</t>
  </si>
  <si>
    <t>Mining, quarrying, and oil and gas extraction</t>
  </si>
  <si>
    <t>Construction</t>
  </si>
  <si>
    <t>Industry Name</t>
  </si>
  <si>
    <t xml:space="preserve">TOTAL </t>
  </si>
  <si>
    <t>FREQUENZA</t>
  </si>
  <si>
    <t>VOTI</t>
  </si>
  <si>
    <t>MEDIA</t>
  </si>
  <si>
    <t>Anna</t>
  </si>
  <si>
    <t>MEDIANA</t>
  </si>
  <si>
    <t>MODA</t>
  </si>
  <si>
    <t>Indici di tendenza centrale</t>
  </si>
  <si>
    <t>MIN</t>
  </si>
  <si>
    <t>MAX</t>
  </si>
  <si>
    <t>RANGE</t>
  </si>
  <si>
    <t>VARIANZA</t>
  </si>
  <si>
    <t>Coefficiente di variazione</t>
  </si>
  <si>
    <t>Misure di dispersione</t>
  </si>
  <si>
    <t>Voto d'esame</t>
  </si>
  <si>
    <t>DISTRIBUZIONE DI FREQUENZE</t>
  </si>
  <si>
    <t>year</t>
  </si>
  <si>
    <t>Deviazione Standard</t>
  </si>
  <si>
    <t>Studenti della classe di Fondamenti e Metodi                 (32 STUDENTI)</t>
  </si>
  <si>
    <t>Studenti della classe di Fondamenti e Metodi (32 STUDENTI)</t>
  </si>
  <si>
    <t>SALARIO MEDIO            (in migliaia)</t>
  </si>
  <si>
    <t>TASSO DI CRESCITA DEL SALARIO MEDIO (in %)</t>
  </si>
  <si>
    <t>Numero di addetti per settore</t>
  </si>
  <si>
    <t xml:space="preserve">Numero di addetti per settore come % del totale degli addetti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</si>
</sst>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22"/>
      <color rgb="FF00000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NumberFormat="1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ont="1" applyFill="1"/>
    <xf numFmtId="0" fontId="2" fillId="0" borderId="5" xfId="0" applyFont="1" applyBorder="1" applyAlignment="1">
      <alignment horizontal="center" wrapText="1"/>
    </xf>
    <xf numFmtId="2" fontId="0" fillId="2" borderId="0" xfId="0" applyNumberFormat="1" applyFont="1" applyFill="1"/>
    <xf numFmtId="0" fontId="2" fillId="0" borderId="4" xfId="0" applyFont="1" applyBorder="1"/>
    <xf numFmtId="0" fontId="2" fillId="0" borderId="4" xfId="0" applyNumberFormat="1" applyFont="1" applyBorder="1"/>
    <xf numFmtId="0" fontId="6" fillId="0" borderId="0" xfId="0" applyFont="1"/>
    <xf numFmtId="0" fontId="2" fillId="2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2" fontId="2" fillId="2" borderId="4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0" fillId="0" borderId="0" xfId="0" applyNumberFormat="1" applyFont="1" applyBorder="1"/>
    <xf numFmtId="0" fontId="0" fillId="0" borderId="0" xfId="0" applyFont="1" applyBorder="1"/>
    <xf numFmtId="0" fontId="3" fillId="0" borderId="0" xfId="0" applyFont="1" applyBorder="1" applyAlignment="1">
      <alignment horizontal="right" wrapText="1"/>
    </xf>
    <xf numFmtId="0" fontId="2" fillId="0" borderId="0" xfId="0" applyFont="1" applyBorder="1"/>
    <xf numFmtId="0" fontId="0" fillId="0" borderId="15" xfId="0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0" fillId="0" borderId="15" xfId="0" applyNumberFormat="1" applyFont="1" applyBorder="1"/>
    <xf numFmtId="0" fontId="8" fillId="2" borderId="7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2" fontId="10" fillId="2" borderId="9" xfId="0" applyNumberFormat="1" applyFont="1" applyFill="1" applyBorder="1"/>
    <xf numFmtId="2" fontId="10" fillId="2" borderId="11" xfId="0" applyNumberFormat="1" applyFont="1" applyFill="1" applyBorder="1"/>
    <xf numFmtId="2" fontId="10" fillId="2" borderId="8" xfId="0" applyNumberFormat="1" applyFont="1" applyFill="1" applyBorder="1"/>
    <xf numFmtId="2" fontId="10" fillId="2" borderId="11" xfId="0" applyNumberFormat="1" applyFont="1" applyFill="1" applyBorder="1" applyAlignment="1">
      <alignment horizontal="right"/>
    </xf>
    <xf numFmtId="2" fontId="10" fillId="2" borderId="12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2" borderId="0" xfId="0" applyNumberFormat="1" applyFont="1" applyFill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0" xfId="0" applyNumberFormat="1" applyFont="1"/>
    <xf numFmtId="2" fontId="12" fillId="0" borderId="0" xfId="0" applyNumberFormat="1" applyFont="1"/>
    <xf numFmtId="2" fontId="12" fillId="2" borderId="0" xfId="0" applyNumberFormat="1" applyFont="1" applyFill="1"/>
    <xf numFmtId="0" fontId="11" fillId="0" borderId="13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</cellXfs>
  <cellStyles count="10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  <cellStyle name="Normal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AB-472C-9F2C-B2E9C8F6C7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AB-472C-9F2C-B2E9C8F6C7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AB-472C-9F2C-B2E9C8F6C7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AB-472C-9F2C-B2E9C8F6C7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AB-472C-9F2C-B2E9C8F6C7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AB-472C-9F2C-B2E9C8F6C7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AB-472C-9F2C-B2E9C8F6C7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AB-472C-9F2C-B2E9C8F6C7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AB-472C-9F2C-B2E9C8F6C7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DAB-472C-9F2C-B2E9C8F6C7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DAB-472C-9F2C-B2E9C8F6C7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DAB-472C-9F2C-B2E9C8F6C72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2DAB-472C-9F2C-B2E9C8F6C72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2DAB-472C-9F2C-B2E9C8F6C72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DAB-472C-9F2C-B2E9C8F6C72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DAB-472C-9F2C-B2E9C8F6C72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DAB-472C-9F2C-B2E9C8F6C72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DAB-472C-9F2C-B2E9C8F6C72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DAB-472C-9F2C-B2E9C8F6C72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DAB-472C-9F2C-B2E9C8F6C72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DAB-472C-9F2C-B2E9C8F6C72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DAB-472C-9F2C-B2E9C8F6C7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'UNA PARTE SUL TUTTO'!$B$5:$B$26</c:f>
              <c:strCache>
                <c:ptCount val="22"/>
                <c:pt idx="0">
                  <c:v>Agriculture, forestry, fishing, and hunting</c:v>
                </c:pt>
                <c:pt idx="1">
                  <c:v>Mining, quarrying, and oil and gas extraction</c:v>
                </c:pt>
                <c:pt idx="2">
                  <c:v>Construction</c:v>
                </c:pt>
                <c:pt idx="3">
                  <c:v>Manuf. 1</c:v>
                </c:pt>
                <c:pt idx="4">
                  <c:v>Manuf. 2</c:v>
                </c:pt>
                <c:pt idx="5">
                  <c:v>Manuf. 3</c:v>
                </c:pt>
                <c:pt idx="6">
                  <c:v>Wholesale trade</c:v>
                </c:pt>
                <c:pt idx="7">
                  <c:v>Retail trade</c:v>
                </c:pt>
                <c:pt idx="8">
                  <c:v>Transportation and warehousing</c:v>
                </c:pt>
                <c:pt idx="9">
                  <c:v>Utilities</c:v>
                </c:pt>
                <c:pt idx="10">
                  <c:v>Information</c:v>
                </c:pt>
                <c:pt idx="11">
                  <c:v>Finance and insurance</c:v>
                </c:pt>
                <c:pt idx="12">
                  <c:v>Real estate and rental and leasing</c:v>
                </c:pt>
                <c:pt idx="13">
                  <c:v>Professional and technical services</c:v>
                </c:pt>
                <c:pt idx="14">
                  <c:v>Management of companies and enterprises</c:v>
                </c:pt>
                <c:pt idx="15">
                  <c:v>Admin and Waste</c:v>
                </c:pt>
                <c:pt idx="16">
                  <c:v>Educational services</c:v>
                </c:pt>
                <c:pt idx="17">
                  <c:v>Health care and social assistance</c:v>
                </c:pt>
                <c:pt idx="18">
                  <c:v>Arts, entertainment, and recreation</c:v>
                </c:pt>
                <c:pt idx="19">
                  <c:v>Accommodation and food services</c:v>
                </c:pt>
                <c:pt idx="20">
                  <c:v>Other services</c:v>
                </c:pt>
                <c:pt idx="21">
                  <c:v>Public administration</c:v>
                </c:pt>
              </c:strCache>
            </c:strRef>
          </c:cat>
          <c:val>
            <c:numRef>
              <c:f>'UNA PARTE SUL TUTTO'!$D$5:$D$26</c:f>
              <c:numCache>
                <c:formatCode>0.00</c:formatCode>
                <c:ptCount val="22"/>
                <c:pt idx="0">
                  <c:v>0.94232893668561091</c:v>
                </c:pt>
                <c:pt idx="1">
                  <c:v>0.40661227423369223</c:v>
                </c:pt>
                <c:pt idx="2">
                  <c:v>4.591857106730731</c:v>
                </c:pt>
                <c:pt idx="3">
                  <c:v>1.4594119760957236</c:v>
                </c:pt>
                <c:pt idx="4">
                  <c:v>2.1588383267006508</c:v>
                </c:pt>
                <c:pt idx="5">
                  <c:v>4.5965155124911821</c:v>
                </c:pt>
                <c:pt idx="6">
                  <c:v>3.9283670291350008</c:v>
                </c:pt>
                <c:pt idx="7">
                  <c:v>10.639798756871148</c:v>
                </c:pt>
                <c:pt idx="8">
                  <c:v>3.3527211744506409</c:v>
                </c:pt>
                <c:pt idx="9">
                  <c:v>0.3686795416128732</c:v>
                </c:pt>
                <c:pt idx="10">
                  <c:v>1.8726791157014895</c:v>
                </c:pt>
                <c:pt idx="11">
                  <c:v>4.1000625557344978</c:v>
                </c:pt>
                <c:pt idx="12">
                  <c:v>1.4480987049631986</c:v>
                </c:pt>
                <c:pt idx="13">
                  <c:v>5.9501151291709364</c:v>
                </c:pt>
                <c:pt idx="14">
                  <c:v>1.4866969241212251</c:v>
                </c:pt>
                <c:pt idx="15">
                  <c:v>6.0186602425032936</c:v>
                </c:pt>
                <c:pt idx="16">
                  <c:v>2.3784488839790772</c:v>
                </c:pt>
                <c:pt idx="17">
                  <c:v>12.778672487455578</c:v>
                </c:pt>
                <c:pt idx="18">
                  <c:v>1.525960629816459</c:v>
                </c:pt>
                <c:pt idx="19">
                  <c:v>8.932160302397083</c:v>
                </c:pt>
                <c:pt idx="20">
                  <c:v>4.7049898180559806</c:v>
                </c:pt>
                <c:pt idx="21">
                  <c:v>16.358324571093927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9-4A41-92C4-B092B196FA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</a:t>
            </a:r>
            <a:r>
              <a:rPr lang="it-IT" baseline="0"/>
              <a:t> delle frequenze dei voti della classe di Fondamenti e Metodi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'DISTRIBUZIONE DI FREQUENZE'!$F$9:$F$20</c:f>
              <c:numCache>
                <c:formatCode>General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xVal>
          <c:yVal>
            <c:numRef>
              <c:f>'DISTRIBUZIONE DI FREQUENZE'!$E$9:$E$20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8D-48B2-913D-8AF914EB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835184"/>
        <c:axId val="1102405424"/>
      </c:scatterChart>
      <c:valAx>
        <c:axId val="970835184"/>
        <c:scaling>
          <c:orientation val="minMax"/>
          <c:max val="31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2405424"/>
        <c:crosses val="autoZero"/>
        <c:crossBetween val="midCat"/>
        <c:majorUnit val="1"/>
      </c:valAx>
      <c:valAx>
        <c:axId val="110240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83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2859247</xdr:colOff>
      <xdr:row>28</xdr:row>
      <xdr:rowOff>155894</xdr:rowOff>
    </xdr:from>
    <xdr:to>
      <xdr:col>11</xdr:col>
      <xdr:colOff>580571</xdr:colOff>
      <xdr:row>63</xdr:row>
      <xdr:rowOff>18143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539409</xdr:colOff>
      <xdr:row>6</xdr:row>
      <xdr:rowOff>54453</xdr:rowOff>
    </xdr:from>
    <xdr:to>
      <xdr:col>20</xdr:col>
      <xdr:colOff>538975</xdr:colOff>
      <xdr:row>31</xdr:row>
      <xdr:rowOff>130098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zoomScale="84" workbookViewId="0">
      <selection activeCell="I16" sqref="I16"/>
    </sheetView>
  </sheetViews>
  <sheetFormatPr defaultColWidth="8.88671875" defaultRowHeight="13.2" x14ac:dyDescent="0.25"/>
  <cols>
    <col min="1" max="1" width="8.88671875" style="2"/>
    <col min="2" max="2" width="64.44140625" style="2" customWidth="1"/>
    <col min="3" max="3" width="14.5546875" style="2" customWidth="1"/>
    <col min="4" max="4" width="14.88671875" style="2" customWidth="1"/>
    <col min="5" max="16384" width="8.88671875" style="2"/>
  </cols>
  <sheetData>
    <row r="2" spans="1:4" s="6" customFormat="1" ht="66" x14ac:dyDescent="0.25">
      <c r="A2" s="5"/>
      <c r="B2" s="6" t="s">
        <v>23</v>
      </c>
      <c r="C2" s="6" t="s">
        <v>46</v>
      </c>
      <c r="D2" s="7" t="s">
        <v>47</v>
      </c>
    </row>
    <row r="3" spans="1:4" s="1" customFormat="1" x14ac:dyDescent="0.25">
      <c r="B3" s="19" t="s">
        <v>40</v>
      </c>
      <c r="C3" s="20">
        <v>2016</v>
      </c>
      <c r="D3" s="21">
        <v>2016</v>
      </c>
    </row>
    <row r="4" spans="1:4" x14ac:dyDescent="0.25">
      <c r="B4" s="2" t="s">
        <v>0</v>
      </c>
      <c r="C4" s="2" t="s">
        <v>0</v>
      </c>
      <c r="D4" s="8"/>
    </row>
    <row r="5" spans="1:4" x14ac:dyDescent="0.25">
      <c r="A5" s="4">
        <v>1</v>
      </c>
      <c r="B5" s="3" t="s">
        <v>20</v>
      </c>
      <c r="C5" s="2">
        <v>1416</v>
      </c>
      <c r="D5" s="10">
        <f>(C5/C$27)*100</f>
        <v>0.94232893668561091</v>
      </c>
    </row>
    <row r="6" spans="1:4" x14ac:dyDescent="0.25">
      <c r="A6" s="4">
        <v>2</v>
      </c>
      <c r="B6" s="3" t="s">
        <v>21</v>
      </c>
      <c r="C6" s="2">
        <v>611</v>
      </c>
      <c r="D6" s="10">
        <f t="shared" ref="D5:D19" si="0">(C6/C$27)*100</f>
        <v>0.40661227423369223</v>
      </c>
    </row>
    <row r="7" spans="1:4" x14ac:dyDescent="0.25">
      <c r="A7" s="4">
        <v>3</v>
      </c>
      <c r="B7" s="3" t="s">
        <v>22</v>
      </c>
      <c r="C7" s="2">
        <v>6900</v>
      </c>
      <c r="D7" s="10">
        <f t="shared" si="0"/>
        <v>4.591857106730731</v>
      </c>
    </row>
    <row r="8" spans="1:4" x14ac:dyDescent="0.25">
      <c r="A8" s="4">
        <v>4</v>
      </c>
      <c r="B8" s="2" t="s">
        <v>1</v>
      </c>
      <c r="C8" s="2">
        <v>2193</v>
      </c>
      <c r="D8" s="10">
        <f t="shared" si="0"/>
        <v>1.4594119760957236</v>
      </c>
    </row>
    <row r="9" spans="1:4" x14ac:dyDescent="0.25">
      <c r="A9" s="4">
        <v>5</v>
      </c>
      <c r="B9" s="2" t="s">
        <v>2</v>
      </c>
      <c r="C9" s="2">
        <v>3244</v>
      </c>
      <c r="D9" s="10">
        <f t="shared" si="0"/>
        <v>2.1588383267006508</v>
      </c>
    </row>
    <row r="10" spans="1:4" x14ac:dyDescent="0.25">
      <c r="A10" s="4">
        <v>6</v>
      </c>
      <c r="B10" s="2" t="s">
        <v>3</v>
      </c>
      <c r="C10" s="2">
        <v>6907</v>
      </c>
      <c r="D10" s="10">
        <f t="shared" si="0"/>
        <v>4.5965155124911821</v>
      </c>
    </row>
    <row r="11" spans="1:4" x14ac:dyDescent="0.25">
      <c r="A11" s="4">
        <v>7</v>
      </c>
      <c r="B11" s="3" t="s">
        <v>4</v>
      </c>
      <c r="C11" s="2">
        <v>5903</v>
      </c>
      <c r="D11" s="10">
        <f t="shared" si="0"/>
        <v>3.9283670291350008</v>
      </c>
    </row>
    <row r="12" spans="1:4" x14ac:dyDescent="0.25">
      <c r="A12" s="4">
        <v>8</v>
      </c>
      <c r="B12" s="3" t="s">
        <v>5</v>
      </c>
      <c r="C12" s="2">
        <v>15988</v>
      </c>
      <c r="D12" s="10">
        <f t="shared" si="0"/>
        <v>10.639798756871148</v>
      </c>
    </row>
    <row r="13" spans="1:4" x14ac:dyDescent="0.25">
      <c r="A13" s="4">
        <v>9</v>
      </c>
      <c r="B13" s="3" t="s">
        <v>6</v>
      </c>
      <c r="C13" s="2">
        <v>5038</v>
      </c>
      <c r="D13" s="10">
        <f t="shared" si="0"/>
        <v>3.3527211744506409</v>
      </c>
    </row>
    <row r="14" spans="1:4" x14ac:dyDescent="0.25">
      <c r="A14" s="4">
        <v>10</v>
      </c>
      <c r="B14" s="3" t="s">
        <v>7</v>
      </c>
      <c r="C14" s="2">
        <v>554</v>
      </c>
      <c r="D14" s="10">
        <f t="shared" si="0"/>
        <v>0.3686795416128732</v>
      </c>
    </row>
    <row r="15" spans="1:4" x14ac:dyDescent="0.25">
      <c r="A15" s="4">
        <v>11</v>
      </c>
      <c r="B15" s="3" t="s">
        <v>8</v>
      </c>
      <c r="C15" s="2">
        <v>2814</v>
      </c>
      <c r="D15" s="10">
        <f t="shared" si="0"/>
        <v>1.8726791157014895</v>
      </c>
    </row>
    <row r="16" spans="1:4" x14ac:dyDescent="0.25">
      <c r="A16" s="4">
        <v>12</v>
      </c>
      <c r="B16" s="3" t="s">
        <v>9</v>
      </c>
      <c r="C16" s="2">
        <v>6161</v>
      </c>
      <c r="D16" s="10">
        <f t="shared" si="0"/>
        <v>4.1000625557344978</v>
      </c>
    </row>
    <row r="17" spans="1:4" x14ac:dyDescent="0.25">
      <c r="A17" s="4">
        <v>13</v>
      </c>
      <c r="B17" s="3" t="s">
        <v>10</v>
      </c>
      <c r="C17" s="2">
        <v>2176</v>
      </c>
      <c r="D17" s="10">
        <f t="shared" si="0"/>
        <v>1.4480987049631986</v>
      </c>
    </row>
    <row r="18" spans="1:4" x14ac:dyDescent="0.25">
      <c r="A18" s="4">
        <v>14</v>
      </c>
      <c r="B18" s="3" t="s">
        <v>11</v>
      </c>
      <c r="C18" s="2">
        <v>8941</v>
      </c>
      <c r="D18" s="10">
        <f t="shared" si="0"/>
        <v>5.9501151291709364</v>
      </c>
    </row>
    <row r="19" spans="1:4" x14ac:dyDescent="0.25">
      <c r="A19" s="4">
        <v>15</v>
      </c>
      <c r="B19" s="3" t="s">
        <v>12</v>
      </c>
      <c r="C19" s="2">
        <v>2234</v>
      </c>
      <c r="D19" s="10">
        <f t="shared" si="0"/>
        <v>1.4866969241212251</v>
      </c>
    </row>
    <row r="20" spans="1:4" x14ac:dyDescent="0.25">
      <c r="A20" s="4">
        <v>16</v>
      </c>
      <c r="B20" s="3" t="s">
        <v>13</v>
      </c>
      <c r="C20" s="2">
        <v>9044</v>
      </c>
      <c r="D20" s="10">
        <f t="shared" ref="D20:D27" si="1">(C20/C$27)*100</f>
        <v>6.0186602425032936</v>
      </c>
    </row>
    <row r="21" spans="1:4" x14ac:dyDescent="0.25">
      <c r="A21" s="4">
        <v>17</v>
      </c>
      <c r="B21" s="3" t="s">
        <v>14</v>
      </c>
      <c r="C21" s="2">
        <v>3574</v>
      </c>
      <c r="D21" s="10">
        <f t="shared" si="1"/>
        <v>2.3784488839790772</v>
      </c>
    </row>
    <row r="22" spans="1:4" x14ac:dyDescent="0.25">
      <c r="A22" s="4">
        <v>18</v>
      </c>
      <c r="B22" s="3" t="s">
        <v>15</v>
      </c>
      <c r="C22" s="2">
        <v>19202</v>
      </c>
      <c r="D22" s="10">
        <f t="shared" si="1"/>
        <v>12.778672487455578</v>
      </c>
    </row>
    <row r="23" spans="1:4" x14ac:dyDescent="0.25">
      <c r="A23" s="4">
        <v>19</v>
      </c>
      <c r="B23" s="3" t="s">
        <v>16</v>
      </c>
      <c r="C23" s="2">
        <v>2293</v>
      </c>
      <c r="D23" s="10">
        <f t="shared" si="1"/>
        <v>1.525960629816459</v>
      </c>
    </row>
    <row r="24" spans="1:4" x14ac:dyDescent="0.25">
      <c r="A24" s="4">
        <v>20</v>
      </c>
      <c r="B24" s="3" t="s">
        <v>17</v>
      </c>
      <c r="C24" s="2">
        <v>13422</v>
      </c>
      <c r="D24" s="10">
        <f t="shared" si="1"/>
        <v>8.932160302397083</v>
      </c>
    </row>
    <row r="25" spans="1:4" x14ac:dyDescent="0.25">
      <c r="A25" s="4">
        <v>21</v>
      </c>
      <c r="B25" s="3" t="s">
        <v>18</v>
      </c>
      <c r="C25" s="2">
        <v>7070</v>
      </c>
      <c r="D25" s="10">
        <f t="shared" si="1"/>
        <v>4.7049898180559806</v>
      </c>
    </row>
    <row r="26" spans="1:4" x14ac:dyDescent="0.25">
      <c r="A26" s="4">
        <v>22</v>
      </c>
      <c r="B26" s="3" t="s">
        <v>19</v>
      </c>
      <c r="C26" s="2">
        <v>24581</v>
      </c>
      <c r="D26" s="10">
        <f t="shared" si="1"/>
        <v>16.358324571093927</v>
      </c>
    </row>
    <row r="27" spans="1:4" s="1" customFormat="1" x14ac:dyDescent="0.25">
      <c r="A27" s="11"/>
      <c r="B27" s="12" t="s">
        <v>24</v>
      </c>
      <c r="C27" s="11">
        <f t="shared" ref="C27" si="2">SUM(C5:C26)</f>
        <v>150266</v>
      </c>
      <c r="D27" s="18">
        <f t="shared" si="1"/>
        <v>100</v>
      </c>
    </row>
  </sheetData>
  <pageMargins left="0.75" right="0.75" top="1" bottom="1" header="0.5" footer="0.5"/>
  <pageSetup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2" zoomScale="86" workbookViewId="0">
      <selection activeCell="K11" sqref="K11"/>
    </sheetView>
  </sheetViews>
  <sheetFormatPr defaultColWidth="8.88671875" defaultRowHeight="13.2" x14ac:dyDescent="0.25"/>
  <cols>
    <col min="1" max="1" width="8.88671875" style="2"/>
    <col min="2" max="2" width="46.44140625" style="2" customWidth="1"/>
    <col min="3" max="4" width="13.6640625" style="2" bestFit="1" customWidth="1"/>
    <col min="5" max="5" width="17" style="2" customWidth="1"/>
    <col min="6" max="16384" width="8.88671875" style="2"/>
  </cols>
  <sheetData>
    <row r="2" spans="1:5" s="6" customFormat="1" ht="93.6" x14ac:dyDescent="0.3">
      <c r="A2" s="5"/>
      <c r="B2" s="45" t="s">
        <v>23</v>
      </c>
      <c r="C2" s="46" t="s">
        <v>44</v>
      </c>
      <c r="D2" s="46" t="s">
        <v>44</v>
      </c>
      <c r="E2" s="61" t="s">
        <v>45</v>
      </c>
    </row>
    <row r="3" spans="1:5" s="1" customFormat="1" ht="15.6" x14ac:dyDescent="0.3">
      <c r="B3" s="47" t="s">
        <v>40</v>
      </c>
      <c r="C3" s="48">
        <v>2015</v>
      </c>
      <c r="D3" s="48">
        <v>2016</v>
      </c>
      <c r="E3" s="49">
        <v>2016</v>
      </c>
    </row>
    <row r="4" spans="1:5" ht="15" x14ac:dyDescent="0.25">
      <c r="B4" s="50" t="s">
        <v>0</v>
      </c>
      <c r="C4" s="50"/>
      <c r="D4" s="50"/>
      <c r="E4" s="51"/>
    </row>
    <row r="5" spans="1:5" ht="15" x14ac:dyDescent="0.25">
      <c r="A5" s="4">
        <v>1</v>
      </c>
      <c r="B5" s="52" t="s">
        <v>20</v>
      </c>
      <c r="C5" s="53">
        <v>34.704039571310801</v>
      </c>
      <c r="D5" s="53">
        <v>37.128794093519275</v>
      </c>
      <c r="E5" s="54">
        <f>((D5-C5)/C5)*100</f>
        <v>6.9869518135663204</v>
      </c>
    </row>
    <row r="6" spans="1:5" ht="15" x14ac:dyDescent="0.25">
      <c r="A6" s="4">
        <v>2</v>
      </c>
      <c r="B6" s="52" t="s">
        <v>21</v>
      </c>
      <c r="C6" s="53">
        <v>105.48178137651821</v>
      </c>
      <c r="D6" s="53">
        <v>105.12978369384359</v>
      </c>
      <c r="E6" s="54">
        <f t="shared" ref="E6:E26" si="0">((D6-C6)/C6)*100</f>
        <v>-0.33370471950806607</v>
      </c>
    </row>
    <row r="7" spans="1:5" ht="15" x14ac:dyDescent="0.25">
      <c r="A7" s="4">
        <v>3</v>
      </c>
      <c r="B7" s="52" t="s">
        <v>22</v>
      </c>
      <c r="C7" s="53">
        <v>59.6823087752229</v>
      </c>
      <c r="D7" s="53">
        <v>61.35471754807692</v>
      </c>
      <c r="E7" s="54">
        <f t="shared" si="0"/>
        <v>2.8021851151112305</v>
      </c>
    </row>
    <row r="8" spans="1:5" ht="15" x14ac:dyDescent="0.25">
      <c r="A8" s="4">
        <v>4</v>
      </c>
      <c r="B8" s="50" t="s">
        <v>1</v>
      </c>
      <c r="C8" s="53">
        <v>48.210194174757284</v>
      </c>
      <c r="D8" s="53">
        <v>49.103530534351144</v>
      </c>
      <c r="E8" s="54">
        <f t="shared" si="0"/>
        <v>1.8530030315903778</v>
      </c>
    </row>
    <row r="9" spans="1:5" ht="15" x14ac:dyDescent="0.25">
      <c r="A9" s="4">
        <v>5</v>
      </c>
      <c r="B9" s="50" t="s">
        <v>2</v>
      </c>
      <c r="C9" s="53">
        <v>67.43492063492063</v>
      </c>
      <c r="D9" s="53">
        <v>67.407500787897888</v>
      </c>
      <c r="E9" s="54">
        <f t="shared" si="0"/>
        <v>-4.0661198626135341E-2</v>
      </c>
    </row>
    <row r="10" spans="1:5" ht="15" x14ac:dyDescent="0.25">
      <c r="A10" s="4">
        <v>6</v>
      </c>
      <c r="B10" s="50" t="s">
        <v>3</v>
      </c>
      <c r="C10" s="53">
        <v>72.099752439201978</v>
      </c>
      <c r="D10" s="53">
        <v>73.415904396577162</v>
      </c>
      <c r="E10" s="54">
        <f t="shared" si="0"/>
        <v>1.8254597454894546</v>
      </c>
    </row>
    <row r="11" spans="1:5" ht="15" x14ac:dyDescent="0.25">
      <c r="A11" s="4">
        <v>7</v>
      </c>
      <c r="B11" s="52" t="s">
        <v>4</v>
      </c>
      <c r="C11" s="53">
        <v>77.163738580463814</v>
      </c>
      <c r="D11" s="53">
        <v>77.667311411992259</v>
      </c>
      <c r="E11" s="54">
        <f t="shared" si="0"/>
        <v>0.65260294639992744</v>
      </c>
    </row>
    <row r="12" spans="1:5" ht="15" x14ac:dyDescent="0.25">
      <c r="A12" s="4">
        <v>8</v>
      </c>
      <c r="B12" s="52" t="s">
        <v>5</v>
      </c>
      <c r="C12" s="53">
        <v>35.417793123714368</v>
      </c>
      <c r="D12" s="53">
        <v>35.880445795339412</v>
      </c>
      <c r="E12" s="54">
        <f t="shared" si="0"/>
        <v>1.3062718786825533</v>
      </c>
    </row>
    <row r="13" spans="1:5" ht="15" x14ac:dyDescent="0.25">
      <c r="A13" s="4">
        <v>9</v>
      </c>
      <c r="B13" s="52" t="s">
        <v>6</v>
      </c>
      <c r="C13" s="53">
        <v>55.732169790993318</v>
      </c>
      <c r="D13" s="53">
        <v>56.819869225901705</v>
      </c>
      <c r="E13" s="54">
        <f t="shared" si="0"/>
        <v>1.9516545632217008</v>
      </c>
    </row>
    <row r="14" spans="1:5" ht="15" x14ac:dyDescent="0.25">
      <c r="A14" s="4">
        <v>10</v>
      </c>
      <c r="B14" s="52" t="s">
        <v>7</v>
      </c>
      <c r="C14" s="53">
        <v>104.94698354661791</v>
      </c>
      <c r="D14" s="53">
        <v>105.95810564663023</v>
      </c>
      <c r="E14" s="54">
        <f t="shared" si="0"/>
        <v>0.96345989740921922</v>
      </c>
    </row>
    <row r="15" spans="1:5" ht="15" x14ac:dyDescent="0.25">
      <c r="A15" s="4">
        <v>11</v>
      </c>
      <c r="B15" s="52" t="s">
        <v>8</v>
      </c>
      <c r="C15" s="53">
        <v>103.70663562281723</v>
      </c>
      <c r="D15" s="53">
        <v>106.72156713579308</v>
      </c>
      <c r="E15" s="54">
        <f t="shared" si="0"/>
        <v>2.907173195687502</v>
      </c>
    </row>
    <row r="16" spans="1:5" ht="15" x14ac:dyDescent="0.25">
      <c r="A16" s="4">
        <v>12</v>
      </c>
      <c r="B16" s="52" t="s">
        <v>9</v>
      </c>
      <c r="C16" s="53">
        <v>103.64999152111243</v>
      </c>
      <c r="D16" s="53">
        <v>104.78110869201139</v>
      </c>
      <c r="E16" s="54">
        <f t="shared" si="0"/>
        <v>1.0912853482178662</v>
      </c>
    </row>
    <row r="17" spans="1:5" ht="15" x14ac:dyDescent="0.25">
      <c r="A17" s="4">
        <v>13</v>
      </c>
      <c r="B17" s="52" t="s">
        <v>10</v>
      </c>
      <c r="C17" s="53">
        <v>59.911179173047472</v>
      </c>
      <c r="D17" s="53">
        <v>60.597104343484773</v>
      </c>
      <c r="E17" s="54">
        <f t="shared" si="0"/>
        <v>1.1449034719481557</v>
      </c>
    </row>
    <row r="18" spans="1:5" ht="15" x14ac:dyDescent="0.25">
      <c r="A18" s="4">
        <v>14</v>
      </c>
      <c r="B18" s="52" t="s">
        <v>11</v>
      </c>
      <c r="C18" s="53">
        <v>95.484116439183481</v>
      </c>
      <c r="D18" s="53">
        <v>96.453968253968256</v>
      </c>
      <c r="E18" s="54">
        <f t="shared" si="0"/>
        <v>1.0157205731725034</v>
      </c>
    </row>
    <row r="19" spans="1:5" ht="15" x14ac:dyDescent="0.25">
      <c r="A19" s="4">
        <v>15</v>
      </c>
      <c r="B19" s="52" t="s">
        <v>12</v>
      </c>
      <c r="C19" s="53">
        <v>125.51231289232256</v>
      </c>
      <c r="D19" s="53">
        <v>122.54788732394366</v>
      </c>
      <c r="E19" s="54">
        <f t="shared" si="0"/>
        <v>-2.3618603625941392</v>
      </c>
    </row>
    <row r="20" spans="1:5" ht="15" x14ac:dyDescent="0.25">
      <c r="A20" s="4">
        <v>16</v>
      </c>
      <c r="B20" s="52" t="s">
        <v>13</v>
      </c>
      <c r="C20" s="53">
        <v>41.288872602907048</v>
      </c>
      <c r="D20" s="53">
        <v>42.181129807692308</v>
      </c>
      <c r="E20" s="54">
        <f t="shared" si="0"/>
        <v>2.1610113053133788</v>
      </c>
    </row>
    <row r="21" spans="1:5" ht="15" x14ac:dyDescent="0.25">
      <c r="A21" s="4">
        <v>17</v>
      </c>
      <c r="B21" s="52" t="s">
        <v>14</v>
      </c>
      <c r="C21" s="53">
        <v>45.190491283676707</v>
      </c>
      <c r="D21" s="53">
        <v>45.952156122127796</v>
      </c>
      <c r="E21" s="54">
        <f t="shared" si="0"/>
        <v>1.685453768736104</v>
      </c>
    </row>
    <row r="22" spans="1:5" ht="15" x14ac:dyDescent="0.25">
      <c r="A22" s="4">
        <v>18</v>
      </c>
      <c r="B22" s="52" t="s">
        <v>15</v>
      </c>
      <c r="C22" s="53">
        <v>53.003546937810356</v>
      </c>
      <c r="D22" s="53">
        <v>53.842059789182649</v>
      </c>
      <c r="E22" s="54">
        <f t="shared" si="0"/>
        <v>1.5819938472346571</v>
      </c>
    </row>
    <row r="23" spans="1:5" ht="15" x14ac:dyDescent="0.25">
      <c r="A23" s="4">
        <v>19</v>
      </c>
      <c r="B23" s="52" t="s">
        <v>16</v>
      </c>
      <c r="C23" s="53">
        <v>48.172681843420321</v>
      </c>
      <c r="D23" s="53">
        <v>49.031466666666667</v>
      </c>
      <c r="E23" s="54">
        <f t="shared" si="0"/>
        <v>1.7827216388693607</v>
      </c>
    </row>
    <row r="24" spans="1:5" ht="15" x14ac:dyDescent="0.25">
      <c r="A24" s="4">
        <v>20</v>
      </c>
      <c r="B24" s="52" t="s">
        <v>17</v>
      </c>
      <c r="C24" s="53">
        <v>27.639708664396519</v>
      </c>
      <c r="D24" s="53">
        <v>28.290606116095955</v>
      </c>
      <c r="E24" s="54">
        <f t="shared" si="0"/>
        <v>2.3549360074763555</v>
      </c>
    </row>
    <row r="25" spans="1:5" ht="15" x14ac:dyDescent="0.25">
      <c r="A25" s="4">
        <v>21</v>
      </c>
      <c r="B25" s="52" t="s">
        <v>18</v>
      </c>
      <c r="C25" s="53">
        <v>41.035292159147659</v>
      </c>
      <c r="D25" s="53">
        <v>42.172683413741474</v>
      </c>
      <c r="E25" s="54">
        <f t="shared" si="0"/>
        <v>2.7717391414752388</v>
      </c>
    </row>
    <row r="26" spans="1:5" ht="15" x14ac:dyDescent="0.25">
      <c r="A26" s="4">
        <v>22</v>
      </c>
      <c r="B26" s="52" t="s">
        <v>19</v>
      </c>
      <c r="C26" s="53">
        <v>63.523679099646429</v>
      </c>
      <c r="D26" s="53">
        <v>65.146088689586449</v>
      </c>
      <c r="E26" s="54">
        <f t="shared" si="0"/>
        <v>2.5540233389111906</v>
      </c>
    </row>
  </sheetData>
  <sortState columnSort="1" ref="BB2:CZ27">
    <sortCondition ref="BB2:CZ2"/>
  </sortState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B19" zoomScale="75" zoomScaleNormal="109" zoomScalePageLayoutView="90" workbookViewId="0">
      <selection activeCell="I44" sqref="I44"/>
    </sheetView>
  </sheetViews>
  <sheetFormatPr defaultColWidth="8.88671875" defaultRowHeight="13.2" x14ac:dyDescent="0.25"/>
  <cols>
    <col min="1" max="1" width="8.88671875" style="2"/>
    <col min="2" max="2" width="37.77734375" style="2" bestFit="1" customWidth="1"/>
    <col min="3" max="3" width="30.44140625" style="2" customWidth="1"/>
    <col min="4" max="4" width="14.21875" style="2" bestFit="1" customWidth="1"/>
    <col min="5" max="16384" width="8.88671875" style="2"/>
  </cols>
  <sheetData>
    <row r="1" spans="1:4" x14ac:dyDescent="0.25">
      <c r="A1" s="29"/>
      <c r="B1" s="32"/>
    </row>
    <row r="2" spans="1:4" s="6" customFormat="1" ht="46.8" x14ac:dyDescent="0.3">
      <c r="A2" s="30"/>
      <c r="B2" s="33"/>
      <c r="C2" s="55" t="s">
        <v>43</v>
      </c>
      <c r="D2" s="56" t="s">
        <v>38</v>
      </c>
    </row>
    <row r="3" spans="1:4" s="1" customFormat="1" ht="15" x14ac:dyDescent="0.25">
      <c r="A3" s="31"/>
      <c r="B3" s="34"/>
      <c r="C3" s="57">
        <v>1</v>
      </c>
      <c r="D3" s="58">
        <v>18</v>
      </c>
    </row>
    <row r="4" spans="1:4" ht="15" x14ac:dyDescent="0.25">
      <c r="A4" s="27"/>
      <c r="B4" s="35"/>
      <c r="C4" s="59">
        <v>2</v>
      </c>
      <c r="D4" s="60">
        <v>19</v>
      </c>
    </row>
    <row r="5" spans="1:4" ht="15" x14ac:dyDescent="0.25">
      <c r="A5" s="27"/>
      <c r="B5" s="35"/>
      <c r="C5" s="57">
        <v>3</v>
      </c>
      <c r="D5" s="60">
        <v>21</v>
      </c>
    </row>
    <row r="6" spans="1:4" ht="15" x14ac:dyDescent="0.25">
      <c r="A6" s="27"/>
      <c r="B6" s="35"/>
      <c r="C6" s="59">
        <v>4</v>
      </c>
      <c r="D6" s="60">
        <v>21</v>
      </c>
    </row>
    <row r="7" spans="1:4" ht="15" x14ac:dyDescent="0.25">
      <c r="A7" s="27"/>
      <c r="B7" s="32"/>
      <c r="C7" s="57">
        <v>5</v>
      </c>
      <c r="D7" s="60">
        <v>22</v>
      </c>
    </row>
    <row r="8" spans="1:4" ht="15" x14ac:dyDescent="0.25">
      <c r="A8" s="27"/>
      <c r="B8" s="32"/>
      <c r="C8" s="59">
        <v>6</v>
      </c>
      <c r="D8" s="60">
        <v>22</v>
      </c>
    </row>
    <row r="9" spans="1:4" ht="15" x14ac:dyDescent="0.25">
      <c r="A9" s="27"/>
      <c r="B9" s="32"/>
      <c r="C9" s="57">
        <v>7</v>
      </c>
      <c r="D9" s="60">
        <v>24</v>
      </c>
    </row>
    <row r="10" spans="1:4" ht="15" x14ac:dyDescent="0.25">
      <c r="A10" s="27"/>
      <c r="B10" s="35"/>
      <c r="C10" s="59">
        <v>8</v>
      </c>
      <c r="D10" s="60">
        <v>24</v>
      </c>
    </row>
    <row r="11" spans="1:4" ht="15" x14ac:dyDescent="0.25">
      <c r="A11" s="27"/>
      <c r="B11" s="35"/>
      <c r="C11" s="57">
        <v>9</v>
      </c>
      <c r="D11" s="60">
        <v>24</v>
      </c>
    </row>
    <row r="12" spans="1:4" ht="15" x14ac:dyDescent="0.25">
      <c r="A12" s="27"/>
      <c r="B12" s="35"/>
      <c r="C12" s="59">
        <v>10</v>
      </c>
      <c r="D12" s="60">
        <v>25</v>
      </c>
    </row>
    <row r="13" spans="1:4" ht="15" x14ac:dyDescent="0.25">
      <c r="A13" s="27"/>
      <c r="B13" s="35"/>
      <c r="C13" s="57">
        <v>11</v>
      </c>
      <c r="D13" s="60">
        <v>25</v>
      </c>
    </row>
    <row r="14" spans="1:4" ht="15" x14ac:dyDescent="0.25">
      <c r="A14" s="27"/>
      <c r="B14" s="35"/>
      <c r="C14" s="59">
        <v>12</v>
      </c>
      <c r="D14" s="60">
        <v>25</v>
      </c>
    </row>
    <row r="15" spans="1:4" ht="15" x14ac:dyDescent="0.25">
      <c r="A15" s="27"/>
      <c r="B15" s="35"/>
      <c r="C15" s="57">
        <v>13</v>
      </c>
      <c r="D15" s="60">
        <v>25</v>
      </c>
    </row>
    <row r="16" spans="1:4" ht="15" x14ac:dyDescent="0.25">
      <c r="A16" s="27"/>
      <c r="B16" s="35"/>
      <c r="C16" s="59">
        <v>14</v>
      </c>
      <c r="D16" s="60">
        <v>25</v>
      </c>
    </row>
    <row r="17" spans="1:4" ht="15" x14ac:dyDescent="0.25">
      <c r="A17" s="27"/>
      <c r="B17" s="35"/>
      <c r="C17" s="57">
        <v>15</v>
      </c>
      <c r="D17" s="60">
        <v>25</v>
      </c>
    </row>
    <row r="18" spans="1:4" ht="15" x14ac:dyDescent="0.25">
      <c r="A18" s="27"/>
      <c r="B18" s="35"/>
      <c r="C18" s="59">
        <v>16</v>
      </c>
      <c r="D18" s="60">
        <v>26</v>
      </c>
    </row>
    <row r="19" spans="1:4" ht="15" x14ac:dyDescent="0.25">
      <c r="A19" s="27"/>
      <c r="B19" s="35"/>
      <c r="C19" s="57">
        <v>17</v>
      </c>
      <c r="D19" s="60">
        <v>26</v>
      </c>
    </row>
    <row r="20" spans="1:4" ht="15" x14ac:dyDescent="0.25">
      <c r="A20" s="27"/>
      <c r="B20" s="35"/>
      <c r="C20" s="59">
        <v>18</v>
      </c>
      <c r="D20" s="60">
        <v>26</v>
      </c>
    </row>
    <row r="21" spans="1:4" ht="15" x14ac:dyDescent="0.25">
      <c r="A21" s="27"/>
      <c r="B21" s="35"/>
      <c r="C21" s="57">
        <v>19</v>
      </c>
      <c r="D21" s="60">
        <v>26</v>
      </c>
    </row>
    <row r="22" spans="1:4" ht="15" x14ac:dyDescent="0.25">
      <c r="A22" s="27"/>
      <c r="B22" s="35"/>
      <c r="C22" s="59">
        <v>20</v>
      </c>
      <c r="D22" s="60">
        <v>26</v>
      </c>
    </row>
    <row r="23" spans="1:4" ht="15" x14ac:dyDescent="0.25">
      <c r="A23" s="27"/>
      <c r="B23" s="35"/>
      <c r="C23" s="57">
        <v>21</v>
      </c>
      <c r="D23" s="60">
        <v>26</v>
      </c>
    </row>
    <row r="24" spans="1:4" ht="15" x14ac:dyDescent="0.25">
      <c r="A24" s="27"/>
      <c r="B24" s="35"/>
      <c r="C24" s="59">
        <v>22</v>
      </c>
      <c r="D24" s="60">
        <v>27</v>
      </c>
    </row>
    <row r="25" spans="1:4" ht="15" x14ac:dyDescent="0.25">
      <c r="A25" s="27"/>
      <c r="B25" s="35"/>
      <c r="C25" s="57">
        <v>23</v>
      </c>
      <c r="D25" s="60">
        <v>27</v>
      </c>
    </row>
    <row r="26" spans="1:4" ht="15" x14ac:dyDescent="0.25">
      <c r="A26" s="27"/>
      <c r="B26" s="35"/>
      <c r="C26" s="59">
        <v>24</v>
      </c>
      <c r="D26" s="60">
        <v>27</v>
      </c>
    </row>
    <row r="27" spans="1:4" ht="15" x14ac:dyDescent="0.25">
      <c r="A27" s="27"/>
      <c r="B27" s="35"/>
      <c r="C27" s="57">
        <v>25</v>
      </c>
      <c r="D27" s="60">
        <v>28</v>
      </c>
    </row>
    <row r="28" spans="1:4" ht="15" x14ac:dyDescent="0.25">
      <c r="A28" s="27"/>
      <c r="B28" s="35"/>
      <c r="C28" s="59">
        <v>26</v>
      </c>
      <c r="D28" s="60">
        <v>28</v>
      </c>
    </row>
    <row r="29" spans="1:4" ht="15" x14ac:dyDescent="0.25">
      <c r="A29" s="27"/>
      <c r="B29" s="35"/>
      <c r="C29" s="57">
        <v>27</v>
      </c>
      <c r="D29" s="60">
        <v>28</v>
      </c>
    </row>
    <row r="30" spans="1:4" ht="15" x14ac:dyDescent="0.25">
      <c r="A30" s="27"/>
      <c r="B30" s="35"/>
      <c r="C30" s="59">
        <v>28</v>
      </c>
      <c r="D30" s="60">
        <v>29</v>
      </c>
    </row>
    <row r="31" spans="1:4" ht="15" x14ac:dyDescent="0.25">
      <c r="A31" s="27"/>
      <c r="B31" s="35"/>
      <c r="C31" s="57">
        <v>29</v>
      </c>
      <c r="D31" s="60">
        <v>29</v>
      </c>
    </row>
    <row r="32" spans="1:4" ht="15" x14ac:dyDescent="0.25">
      <c r="A32" s="27"/>
      <c r="B32" s="35"/>
      <c r="C32" s="59">
        <v>30</v>
      </c>
      <c r="D32" s="60">
        <v>30</v>
      </c>
    </row>
    <row r="33" spans="1:6" ht="15" x14ac:dyDescent="0.25">
      <c r="A33" s="27"/>
      <c r="B33" s="28"/>
      <c r="C33" s="58">
        <v>31</v>
      </c>
      <c r="D33" s="60">
        <v>30</v>
      </c>
    </row>
    <row r="34" spans="1:6" ht="15" x14ac:dyDescent="0.25">
      <c r="A34" s="27"/>
      <c r="B34" s="28"/>
      <c r="C34" s="60">
        <v>32</v>
      </c>
      <c r="D34" s="60">
        <v>31</v>
      </c>
    </row>
    <row r="36" spans="1:6" ht="13.8" thickBot="1" x14ac:dyDescent="0.3"/>
    <row r="37" spans="1:6" ht="28.8" x14ac:dyDescent="0.55000000000000004">
      <c r="B37" s="23" t="s">
        <v>31</v>
      </c>
      <c r="C37" s="36" t="s">
        <v>27</v>
      </c>
      <c r="D37" s="42">
        <f>AVERAGE(D3:D34)</f>
        <v>25.46875</v>
      </c>
      <c r="F37" s="22"/>
    </row>
    <row r="38" spans="1:6" ht="22.8" x14ac:dyDescent="0.4">
      <c r="B38" s="24"/>
      <c r="C38" s="37" t="s">
        <v>29</v>
      </c>
      <c r="D38" s="40">
        <f>MEDIAN(D3:D34)</f>
        <v>26</v>
      </c>
    </row>
    <row r="39" spans="1:6" ht="23.4" thickBot="1" x14ac:dyDescent="0.45">
      <c r="B39" s="25"/>
      <c r="C39" s="38" t="s">
        <v>30</v>
      </c>
      <c r="D39" s="43">
        <f>MODE(D3:D34)</f>
        <v>25</v>
      </c>
    </row>
    <row r="40" spans="1:6" ht="22.8" x14ac:dyDescent="0.4">
      <c r="B40" s="24" t="s">
        <v>37</v>
      </c>
      <c r="C40" s="39" t="s">
        <v>32</v>
      </c>
      <c r="D40" s="44">
        <f>MIN(D3:D34)</f>
        <v>18</v>
      </c>
    </row>
    <row r="41" spans="1:6" ht="22.8" x14ac:dyDescent="0.4">
      <c r="B41" s="24"/>
      <c r="C41" s="37" t="s">
        <v>33</v>
      </c>
      <c r="D41" s="40">
        <f>MAX(D3:D34)</f>
        <v>31</v>
      </c>
    </row>
    <row r="42" spans="1:6" ht="22.8" x14ac:dyDescent="0.4">
      <c r="B42" s="24"/>
      <c r="C42" s="37" t="s">
        <v>34</v>
      </c>
      <c r="D42" s="40">
        <f>D41-D40</f>
        <v>13</v>
      </c>
    </row>
    <row r="43" spans="1:6" ht="22.8" x14ac:dyDescent="0.4">
      <c r="B43" s="24"/>
      <c r="C43" s="37" t="s">
        <v>35</v>
      </c>
      <c r="D43" s="40">
        <f>VAR(D3:D34)</f>
        <v>9.4828629032258061</v>
      </c>
    </row>
    <row r="44" spans="1:6" ht="45.6" x14ac:dyDescent="0.4">
      <c r="B44" s="24"/>
      <c r="C44" s="37" t="s">
        <v>41</v>
      </c>
      <c r="D44" s="40">
        <f>STDEVP(D3:D34)</f>
        <v>3.0309278179296846</v>
      </c>
    </row>
    <row r="45" spans="1:6" ht="46.2" thickBot="1" x14ac:dyDescent="0.45">
      <c r="B45" s="25"/>
      <c r="C45" s="38" t="s">
        <v>36</v>
      </c>
      <c r="D45" s="41">
        <f>(D44/D37)*100</f>
        <v>11.900575481441706</v>
      </c>
    </row>
  </sheetData>
  <sortState ref="A4:J25">
    <sortCondition ref="A4:A25"/>
  </sortState>
  <mergeCells count="2">
    <mergeCell ref="B37:B39"/>
    <mergeCell ref="B40:B4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53"/>
  <sheetViews>
    <sheetView tabSelected="1" zoomScale="87" workbookViewId="0">
      <selection activeCell="W21" sqref="W21"/>
    </sheetView>
  </sheetViews>
  <sheetFormatPr defaultRowHeight="13.2" x14ac:dyDescent="0.25"/>
  <cols>
    <col min="2" max="2" width="17.33203125" customWidth="1"/>
    <col min="5" max="5" width="13.6640625" customWidth="1"/>
  </cols>
  <sheetData>
    <row r="7" spans="2:6" ht="66" x14ac:dyDescent="0.25">
      <c r="B7" s="9" t="s">
        <v>42</v>
      </c>
      <c r="C7" s="9" t="s">
        <v>38</v>
      </c>
      <c r="E7" s="26" t="s">
        <v>39</v>
      </c>
      <c r="F7" s="26"/>
    </row>
    <row r="8" spans="2:6" x14ac:dyDescent="0.25">
      <c r="B8" s="16">
        <v>1</v>
      </c>
      <c r="C8" s="16">
        <v>18</v>
      </c>
      <c r="E8" s="17" t="s">
        <v>25</v>
      </c>
      <c r="F8" s="17" t="s">
        <v>26</v>
      </c>
    </row>
    <row r="9" spans="2:6" x14ac:dyDescent="0.25">
      <c r="B9" s="15">
        <v>2</v>
      </c>
      <c r="C9" s="15">
        <v>19</v>
      </c>
      <c r="E9" s="15">
        <v>1</v>
      </c>
      <c r="F9" s="15">
        <v>18</v>
      </c>
    </row>
    <row r="10" spans="2:6" x14ac:dyDescent="0.25">
      <c r="B10" s="16">
        <v>3</v>
      </c>
      <c r="C10" s="15">
        <v>21</v>
      </c>
      <c r="E10" s="15">
        <v>1</v>
      </c>
      <c r="F10" s="15">
        <v>19</v>
      </c>
    </row>
    <row r="11" spans="2:6" x14ac:dyDescent="0.25">
      <c r="B11" s="15">
        <v>4</v>
      </c>
      <c r="C11" s="15">
        <v>21</v>
      </c>
      <c r="E11" s="15">
        <v>2</v>
      </c>
      <c r="F11" s="15">
        <v>21</v>
      </c>
    </row>
    <row r="12" spans="2:6" x14ac:dyDescent="0.25">
      <c r="B12" s="16">
        <v>5</v>
      </c>
      <c r="C12" s="15">
        <v>22</v>
      </c>
      <c r="E12" s="15">
        <v>2</v>
      </c>
      <c r="F12" s="15">
        <v>22</v>
      </c>
    </row>
    <row r="13" spans="2:6" x14ac:dyDescent="0.25">
      <c r="B13" s="15">
        <v>6</v>
      </c>
      <c r="C13" s="15">
        <v>22</v>
      </c>
      <c r="E13" s="15">
        <v>3</v>
      </c>
      <c r="F13" s="15">
        <v>24</v>
      </c>
    </row>
    <row r="14" spans="2:6" x14ac:dyDescent="0.25">
      <c r="B14" s="16">
        <v>7</v>
      </c>
      <c r="C14" s="15">
        <v>24</v>
      </c>
      <c r="E14" s="15">
        <v>6</v>
      </c>
      <c r="F14" s="15">
        <v>25</v>
      </c>
    </row>
    <row r="15" spans="2:6" x14ac:dyDescent="0.25">
      <c r="B15" s="15">
        <v>8</v>
      </c>
      <c r="C15" s="15">
        <v>24</v>
      </c>
      <c r="E15" s="15">
        <v>6</v>
      </c>
      <c r="F15" s="15">
        <v>26</v>
      </c>
    </row>
    <row r="16" spans="2:6" x14ac:dyDescent="0.25">
      <c r="B16" s="16">
        <v>9</v>
      </c>
      <c r="C16" s="15">
        <v>24</v>
      </c>
      <c r="E16" s="15">
        <v>3</v>
      </c>
      <c r="F16" s="15">
        <v>27</v>
      </c>
    </row>
    <row r="17" spans="2:6" x14ac:dyDescent="0.25">
      <c r="B17" s="15">
        <v>10</v>
      </c>
      <c r="C17" s="15">
        <v>25</v>
      </c>
      <c r="E17" s="15">
        <v>3</v>
      </c>
      <c r="F17" s="15">
        <v>28</v>
      </c>
    </row>
    <row r="18" spans="2:6" x14ac:dyDescent="0.25">
      <c r="B18" s="16">
        <v>11</v>
      </c>
      <c r="C18" s="15">
        <v>25</v>
      </c>
      <c r="E18" s="15">
        <v>2</v>
      </c>
      <c r="F18" s="15">
        <v>29</v>
      </c>
    </row>
    <row r="19" spans="2:6" x14ac:dyDescent="0.25">
      <c r="B19" s="15">
        <v>12</v>
      </c>
      <c r="C19" s="15">
        <v>25</v>
      </c>
      <c r="E19" s="15">
        <v>2</v>
      </c>
      <c r="F19" s="15">
        <v>30</v>
      </c>
    </row>
    <row r="20" spans="2:6" x14ac:dyDescent="0.25">
      <c r="B20" s="16">
        <v>13</v>
      </c>
      <c r="C20" s="15">
        <v>25</v>
      </c>
      <c r="E20" s="15">
        <v>1</v>
      </c>
      <c r="F20" s="15">
        <v>31</v>
      </c>
    </row>
    <row r="21" spans="2:6" x14ac:dyDescent="0.25">
      <c r="B21" s="15">
        <v>14</v>
      </c>
      <c r="C21" s="15">
        <v>25</v>
      </c>
    </row>
    <row r="22" spans="2:6" x14ac:dyDescent="0.25">
      <c r="B22" s="16">
        <v>15</v>
      </c>
      <c r="C22" s="15">
        <v>25</v>
      </c>
    </row>
    <row r="23" spans="2:6" x14ac:dyDescent="0.25">
      <c r="B23" s="15">
        <v>16</v>
      </c>
      <c r="C23" s="15">
        <v>26</v>
      </c>
    </row>
    <row r="24" spans="2:6" x14ac:dyDescent="0.25">
      <c r="B24" s="16">
        <v>17</v>
      </c>
      <c r="C24" s="15">
        <v>26</v>
      </c>
    </row>
    <row r="25" spans="2:6" x14ac:dyDescent="0.25">
      <c r="B25" s="15">
        <v>18</v>
      </c>
      <c r="C25" s="15">
        <v>26</v>
      </c>
    </row>
    <row r="26" spans="2:6" x14ac:dyDescent="0.25">
      <c r="B26" s="16">
        <v>19</v>
      </c>
      <c r="C26" s="15">
        <v>26</v>
      </c>
    </row>
    <row r="27" spans="2:6" x14ac:dyDescent="0.25">
      <c r="B27" s="15">
        <v>20</v>
      </c>
      <c r="C27" s="15">
        <v>26</v>
      </c>
    </row>
    <row r="28" spans="2:6" x14ac:dyDescent="0.25">
      <c r="B28" s="16">
        <v>21</v>
      </c>
      <c r="C28" s="15">
        <v>26</v>
      </c>
    </row>
    <row r="29" spans="2:6" x14ac:dyDescent="0.25">
      <c r="B29" s="15">
        <v>22</v>
      </c>
      <c r="C29" s="15">
        <v>27</v>
      </c>
    </row>
    <row r="30" spans="2:6" x14ac:dyDescent="0.25">
      <c r="B30" s="16">
        <v>23</v>
      </c>
      <c r="C30" s="15">
        <v>27</v>
      </c>
    </row>
    <row r="31" spans="2:6" x14ac:dyDescent="0.25">
      <c r="B31" s="15">
        <v>24</v>
      </c>
      <c r="C31" s="15">
        <v>27</v>
      </c>
    </row>
    <row r="32" spans="2:6" x14ac:dyDescent="0.25">
      <c r="B32" s="16">
        <v>25</v>
      </c>
      <c r="C32" s="15">
        <v>28</v>
      </c>
    </row>
    <row r="33" spans="2:3" x14ac:dyDescent="0.25">
      <c r="B33" s="15">
        <v>26</v>
      </c>
      <c r="C33" s="15">
        <v>28</v>
      </c>
    </row>
    <row r="34" spans="2:3" x14ac:dyDescent="0.25">
      <c r="B34" s="16">
        <v>27</v>
      </c>
      <c r="C34" s="15">
        <v>28</v>
      </c>
    </row>
    <row r="35" spans="2:3" x14ac:dyDescent="0.25">
      <c r="B35" s="15">
        <v>28</v>
      </c>
      <c r="C35" s="15">
        <v>29</v>
      </c>
    </row>
    <row r="36" spans="2:3" x14ac:dyDescent="0.25">
      <c r="B36" s="16">
        <v>29</v>
      </c>
      <c r="C36" s="15">
        <v>29</v>
      </c>
    </row>
    <row r="37" spans="2:3" x14ac:dyDescent="0.25">
      <c r="B37" s="15">
        <v>30</v>
      </c>
      <c r="C37" s="15">
        <v>30</v>
      </c>
    </row>
    <row r="38" spans="2:3" x14ac:dyDescent="0.25">
      <c r="B38" s="16">
        <v>31</v>
      </c>
      <c r="C38" s="15">
        <v>30</v>
      </c>
    </row>
    <row r="39" spans="2:3" x14ac:dyDescent="0.25">
      <c r="B39" s="15">
        <v>32</v>
      </c>
      <c r="C39" s="15">
        <v>31</v>
      </c>
    </row>
    <row r="49" spans="8:9" x14ac:dyDescent="0.25">
      <c r="H49" t="s">
        <v>28</v>
      </c>
      <c r="I49" s="13">
        <v>18</v>
      </c>
    </row>
    <row r="50" spans="8:9" x14ac:dyDescent="0.25">
      <c r="I50">
        <v>30</v>
      </c>
    </row>
    <row r="51" spans="8:9" x14ac:dyDescent="0.25">
      <c r="I51" s="14">
        <v>30</v>
      </c>
    </row>
    <row r="52" spans="8:9" x14ac:dyDescent="0.25">
      <c r="I52">
        <v>31</v>
      </c>
    </row>
    <row r="53" spans="8:9" x14ac:dyDescent="0.25">
      <c r="I53">
        <v>31</v>
      </c>
    </row>
  </sheetData>
  <sortState ref="H48:I52">
    <sortCondition ref="I48:I52"/>
  </sortState>
  <mergeCells count="1">
    <mergeCell ref="E7:F7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UNA PARTE SUL TUTTO</vt:lpstr>
      <vt:lpstr>VARIAZIONI TEMPORALI</vt:lpstr>
      <vt:lpstr>INDICI STATISTICI</vt:lpstr>
      <vt:lpstr>DISTRIBUZIONE DI FREQUENZE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Mattia</cp:lastModifiedBy>
  <dcterms:created xsi:type="dcterms:W3CDTF">2018-07-16T08:20:41Z</dcterms:created>
  <dcterms:modified xsi:type="dcterms:W3CDTF">2022-03-15T15:25:23Z</dcterms:modified>
</cp:coreProperties>
</file>